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7970" windowHeight="10875" tabRatio="966" activeTab="1"/>
  </bookViews>
  <sheets>
    <sheet name="кал 1 " sheetId="62" r:id="rId1"/>
    <sheet name="кал 2" sheetId="63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hidden="1">#REF!</definedName>
    <definedName name="KPlan" localSheetId="0">#REF!</definedName>
    <definedName name="KPlan" localSheetId="1">#REF!</definedName>
    <definedName name="KPlan">#REF!</definedName>
    <definedName name="Автогудронатор" localSheetId="0">#REF!</definedName>
    <definedName name="Автогудронатор" localSheetId="1">#REF!</definedName>
    <definedName name="Автогудронатор">#REF!</definedName>
    <definedName name="аолрмб">[1]Вспомогательный!$D$77</definedName>
    <definedName name="вап" localSheetId="0">#REF!</definedName>
    <definedName name="вап" localSheetId="1">#REF!</definedName>
    <definedName name="вап">#REF!</definedName>
    <definedName name="Всего_по_смете">#REF!</definedName>
    <definedName name="Вспомогательные_работы">#REF!</definedName>
    <definedName name="геодезия">#REF!</definedName>
    <definedName name="геология">#REF!</definedName>
    <definedName name="геофизика">#REF!</definedName>
    <definedName name="Грохоч">#REF!</definedName>
    <definedName name="д1">#REF!</definedName>
    <definedName name="д10">#REF!</definedName>
    <definedName name="д2">#REF!</definedName>
    <definedName name="д3">#REF!</definedName>
    <definedName name="д4">#REF!</definedName>
    <definedName name="д5">#REF!</definedName>
    <definedName name="д6">#REF!</definedName>
    <definedName name="д7">#REF!</definedName>
    <definedName name="д8">#REF!</definedName>
    <definedName name="д9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ж">[1]Вспомогательный!$D$36</definedName>
    <definedName name="дж1">[1]Вспомогательный!$D$38</definedName>
    <definedName name="ДЛО" localSheetId="0">#REF!</definedName>
    <definedName name="ДЛО" localSheetId="1">#REF!</definedName>
    <definedName name="ДЛО">#REF!</definedName>
    <definedName name="дп">#REF!</definedName>
    <definedName name="дэ">#REF!</definedName>
    <definedName name="жж">[1]Вспомогательный!$D$80</definedName>
    <definedName name="Зависимые" localSheetId="0">#REF!</definedName>
    <definedName name="Зависимые" localSheetId="1">#REF!</definedName>
    <definedName name="Зависимые">#REF!</definedName>
    <definedName name="Заказчик" localSheetId="0">#REF!</definedName>
    <definedName name="Заказчик" localSheetId="1">#REF!</definedName>
    <definedName name="Заказчик">#REF!</definedName>
    <definedName name="ии">#REF!</definedName>
    <definedName name="Имя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фл">#REF!</definedName>
    <definedName name="ип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по_разделу_V">#REF!</definedName>
    <definedName name="Итого_по_смете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1">#REF!</definedName>
    <definedName name="к10">#REF!</definedName>
    <definedName name="к101">#REF!</definedName>
    <definedName name="К105">#REF!</definedName>
    <definedName name="к11">#REF!</definedName>
    <definedName name="к12">#REF!</definedName>
    <definedName name="к13">#REF!</definedName>
    <definedName name="к14">#REF!</definedName>
    <definedName name="к15">#REF!</definedName>
    <definedName name="к16">#REF!</definedName>
    <definedName name="к17">#REF!</definedName>
    <definedName name="к18">#REF!</definedName>
    <definedName name="к19">#REF!</definedName>
    <definedName name="к2">#REF!</definedName>
    <definedName name="к20">#REF!</definedName>
    <definedName name="к21">#REF!</definedName>
    <definedName name="к22">#REF!</definedName>
    <definedName name="к23">#REF!</definedName>
    <definedName name="к231">#REF!</definedName>
    <definedName name="к24">#REF!</definedName>
    <definedName name="к25">#REF!</definedName>
    <definedName name="к26">#REF!</definedName>
    <definedName name="к27">#REF!</definedName>
    <definedName name="к28">#REF!</definedName>
    <definedName name="к29">#REF!</definedName>
    <definedName name="к2п">#REF!</definedName>
    <definedName name="к3">#REF!</definedName>
    <definedName name="к30">#REF!</definedName>
    <definedName name="к3п">#REF!</definedName>
    <definedName name="к5">#REF!</definedName>
    <definedName name="к53">#REF!</definedName>
    <definedName name="к6">#REF!</definedName>
    <definedName name="к7">#REF!</definedName>
    <definedName name="к8">#REF!</definedName>
    <definedName name="к9">#REF!</definedName>
    <definedName name="калб">#REF!</definedName>
    <definedName name="Камеральных">#REF!</definedName>
    <definedName name="ккее">#REF!</definedName>
    <definedName name="конкурс">#REF!</definedName>
    <definedName name="коэффициенты">#REF!</definedName>
    <definedName name="кп">#REF!</definedName>
    <definedName name="_xlnm.Criteria">#REF!</definedName>
    <definedName name="Критерий">#REF!</definedName>
    <definedName name="лаборатория">#REF!</definedName>
    <definedName name="лл">[1]Вспомогательный!$D$78</definedName>
    <definedName name="Монтажные_работы_в_базисных_ценах" localSheetId="0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ов">#REF!</definedName>
    <definedName name="новая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лан">'[2]Смета 7'!$F$1</definedName>
    <definedName name="Подгонка" localSheetId="0">#REF!</definedName>
    <definedName name="Подгонка" localSheetId="1">#REF!</definedName>
    <definedName name="Подгонка">#REF!</definedName>
    <definedName name="Полевые">#REF!</definedName>
    <definedName name="Проверил">#REF!</definedName>
    <definedName name="прочие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очие_работы">#REF!</definedName>
    <definedName name="Районный_к_т_к_ЗП">#REF!</definedName>
    <definedName name="Районный_к_т_к_ЗП_по_ресурсному_расчету">#REF!</definedName>
    <definedName name="Расценки">#REF!</definedName>
    <definedName name="Расчёт1">'[3]Смета 7'!$F$1</definedName>
    <definedName name="Регистрационный_номер_группы_строек" localSheetId="0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1">#REF!</definedName>
    <definedName name="с10">#REF!</definedName>
    <definedName name="с2">#REF!</definedName>
    <definedName name="с3">#REF!</definedName>
    <definedName name="с4">#REF!</definedName>
    <definedName name="с5">#REF!</definedName>
    <definedName name="с6">#REF!</definedName>
    <definedName name="с7">#REF!</definedName>
    <definedName name="с8">#REF!</definedName>
    <definedName name="с9">#REF!</definedName>
    <definedName name="СВсм">[1]Вспомогательный!$D$36</definedName>
    <definedName name="см_конк" localSheetId="0">#REF!</definedName>
    <definedName name="см_конк" localSheetId="1">#REF!</definedName>
    <definedName name="см_конк">#REF!</definedName>
    <definedName name="См6">'[4]Смета 7'!$F$1</definedName>
    <definedName name="Смета_2">'[3]Смета 7'!$F$1</definedName>
    <definedName name="Смета11">'[5]Смета 7'!$F$1</definedName>
    <definedName name="Смета21">'[6]Смета 7'!$F$1</definedName>
    <definedName name="Смета3">[1]Вспомогательный!$D$78</definedName>
    <definedName name="Сметная_стоимость_в_базисных_ценах" localSheetId="0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п1">#REF!</definedName>
    <definedName name="сп2">#REF!</definedName>
    <definedName name="Сравнение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трока_формул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словие">#REF!</definedName>
    <definedName name="Форма">#REF!</definedName>
  </definedNames>
  <calcPr calcId="125725"/>
</workbook>
</file>

<file path=xl/calcChain.xml><?xml version="1.0" encoding="utf-8"?>
<calcChain xmlns="http://schemas.openxmlformats.org/spreadsheetml/2006/main">
  <c r="F17" i="63"/>
  <c r="E17"/>
  <c r="F16"/>
  <c r="G16" s="1"/>
  <c r="E16"/>
  <c r="G17"/>
  <c r="F15"/>
  <c r="F14"/>
  <c r="F13"/>
  <c r="F12"/>
  <c r="F11"/>
  <c r="F10"/>
  <c r="F9"/>
  <c r="F8"/>
  <c r="F7"/>
  <c r="E15"/>
  <c r="E14"/>
  <c r="E13"/>
  <c r="E12"/>
  <c r="E11"/>
  <c r="E10"/>
  <c r="E9"/>
  <c r="E8"/>
  <c r="E7"/>
  <c r="H6" i="62"/>
  <c r="H8"/>
  <c r="H7"/>
  <c r="J17" i="63" l="1"/>
  <c r="K17" s="1"/>
  <c r="J16"/>
  <c r="K16" s="1"/>
  <c r="J7" i="62"/>
  <c r="H9" l="1"/>
  <c r="G13" i="63" s="1"/>
  <c r="K13" l="1"/>
  <c r="J13"/>
  <c r="G15"/>
  <c r="J15" s="1"/>
  <c r="K15" s="1"/>
  <c r="G11"/>
  <c r="J11" s="1"/>
  <c r="G9"/>
  <c r="J9" s="1"/>
  <c r="G7"/>
  <c r="G12"/>
  <c r="J12" s="1"/>
  <c r="G10"/>
  <c r="J10" s="1"/>
  <c r="G8"/>
  <c r="J8" s="1"/>
  <c r="G14"/>
  <c r="J14" s="1"/>
  <c r="J7" l="1"/>
  <c r="K7" s="1"/>
  <c r="K14"/>
  <c r="K10"/>
  <c r="K9"/>
  <c r="K8"/>
  <c r="K12"/>
  <c r="K11"/>
</calcChain>
</file>

<file path=xl/sharedStrings.xml><?xml version="1.0" encoding="utf-8"?>
<sst xmlns="http://schemas.openxmlformats.org/spreadsheetml/2006/main" count="101" uniqueCount="72">
  <si>
    <t>Обоснование</t>
  </si>
  <si>
    <t>Формула подсчета</t>
  </si>
  <si>
    <t>Погрузка в автотранспорт</t>
  </si>
  <si>
    <t>форма 10</t>
  </si>
  <si>
    <t>Ед.изм</t>
  </si>
  <si>
    <t>Класс груза 1</t>
  </si>
  <si>
    <t>№ п/п</t>
  </si>
  <si>
    <t>Наименование материалов, изделий и конструкций</t>
  </si>
  <si>
    <t xml:space="preserve">Наименование операций </t>
  </si>
  <si>
    <t>Наименовние конечных пунктов перевозки от до</t>
  </si>
  <si>
    <t>Расстояние перевозки, км</t>
  </si>
  <si>
    <t>Индексы декабрь 2014 г</t>
  </si>
  <si>
    <t>Итого сметная цена на декабрь 2014 г</t>
  </si>
  <si>
    <t>1</t>
  </si>
  <si>
    <t>2</t>
  </si>
  <si>
    <t xml:space="preserve">Автомобильные перевозки в местах назначения </t>
  </si>
  <si>
    <t>9,61</t>
  </si>
  <si>
    <t>3</t>
  </si>
  <si>
    <t>Разгрузка из  автотранспорта</t>
  </si>
  <si>
    <t>Итого на 1тн на трассу</t>
  </si>
  <si>
    <t xml:space="preserve">Составил </t>
  </si>
  <si>
    <t xml:space="preserve">С.И.Месяцина </t>
  </si>
  <si>
    <t>Проверил</t>
  </si>
  <si>
    <t>Код по СНИП</t>
  </si>
  <si>
    <t>Группы материалов, Наименование материалов</t>
  </si>
  <si>
    <t>Цена приобретения</t>
  </si>
  <si>
    <t>Масса единицы измерения, тн</t>
  </si>
  <si>
    <t>Транспорт-ные расходы</t>
  </si>
  <si>
    <t>Стоимость тары, упаковки, реквизита</t>
  </si>
  <si>
    <t>Услуги снабженческих организхаций</t>
  </si>
  <si>
    <t>Заготовит складские расходы 0,75%, 2%</t>
  </si>
  <si>
    <t>Сметная цена за ед.изм.б/НДС</t>
  </si>
  <si>
    <t>Примечания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</si>
  <si>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</si>
  <si>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</si>
  <si>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</si>
  <si>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</si>
  <si>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</si>
  <si>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</si>
  <si>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</si>
  <si>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</si>
  <si>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</si>
  <si>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шт</t>
  </si>
  <si>
    <t>Ст-ть на 1тн, руб в текущей цене на 15.12.2016г</t>
  </si>
  <si>
    <t>в ценах  на 15.12.2016 г</t>
  </si>
  <si>
    <t>Малые Архитектурные формы</t>
  </si>
  <si>
    <t>Калькуляция № 1</t>
  </si>
  <si>
    <t>на перевозку 1 тн МАФ</t>
  </si>
  <si>
    <t xml:space="preserve"> "ЮМАГС" - трасса</t>
  </si>
  <si>
    <t>ФССЦпг01-01-01-045</t>
  </si>
  <si>
    <t>ФССЦпг01-01-021-045</t>
  </si>
  <si>
    <t>36</t>
  </si>
  <si>
    <t>ФССЦпг03-02-01-36</t>
  </si>
  <si>
    <t>37,83*8,71</t>
  </si>
  <si>
    <t>17,95*9,80</t>
  </si>
  <si>
    <t>14,41*8,5</t>
  </si>
  <si>
    <t>Калькуляция № 2</t>
  </si>
  <si>
    <t>Прайс-лист "ЮМАГС"</t>
  </si>
  <si>
    <t>Песочница, арт 0220</t>
  </si>
  <si>
    <t>Песочница, арт 0203/1</t>
  </si>
  <si>
    <t>Игровой комплекс, арт 0910</t>
  </si>
  <si>
    <t>Игровой комплекс, арт 0991</t>
  </si>
  <si>
    <t>Подвеска для качелей, арт 0422</t>
  </si>
  <si>
    <t>Подвеска для качелей, арт 0423</t>
  </si>
  <si>
    <t>Скамья ,арт 0603</t>
  </si>
  <si>
    <t>Урна ,арт 0652</t>
  </si>
  <si>
    <t>Расчет сметной стоимости МАФ</t>
  </si>
  <si>
    <t>А.И.Качесов</t>
  </si>
  <si>
    <t xml:space="preserve">А.И.Качесов </t>
  </si>
  <si>
    <t>Качели, арт 0502</t>
  </si>
  <si>
    <t>Игровой комплекс, арт 0990</t>
  </si>
  <si>
    <t>Спортивный комплекс, арт 0738</t>
  </si>
</sst>
</file>

<file path=xl/styles.xml><?xml version="1.0" encoding="utf-8"?>
<styleSheet xmlns="http://schemas.openxmlformats.org/spreadsheetml/2006/main">
  <numFmts count="9">
    <numFmt numFmtId="42" formatCode="_-* #,##0&quot;р.&quot;_-;\-* #,##0&quot;р.&quot;_-;_-* &quot;-&quot;&quot;р.&quot;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_-&quot;Ј&quot;* #,##0_-;\-&quot;Ј&quot;* #,##0_-;_-&quot;Ј&quot;* &quot;-&quot;_-;_-@_-"/>
    <numFmt numFmtId="167" formatCode="_-&quot;Ј&quot;* #,##0.00_-;\-&quot;Ј&quot;* #,##0.00_-;_-&quot;Ј&quot;* &quot;-&quot;??_-;_-@_-"/>
    <numFmt numFmtId="168" formatCode="&quot;See Note &quot;\ #"/>
    <numFmt numFmtId="169" formatCode="\$\ #,##0"/>
    <numFmt numFmtId="170" formatCode="0.0000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b/>
      <sz val="8"/>
      <name val="Times New Roman"/>
      <family val="1"/>
      <charset val="204"/>
    </font>
    <font>
      <b/>
      <sz val="12"/>
      <name val="Arial Cyr"/>
      <family val="2"/>
      <charset val="204"/>
    </font>
    <font>
      <sz val="8"/>
      <name val="Helv"/>
    </font>
    <font>
      <sz val="8"/>
      <name val="Times New Roman"/>
      <family val="1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3">
    <xf numFmtId="0" fontId="0" fillId="0" borderId="0"/>
    <xf numFmtId="0" fontId="5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" fillId="0" borderId="0"/>
    <xf numFmtId="0" fontId="7" fillId="2" borderId="1" applyNumberFormat="0">
      <alignment horizontal="left" vertical="center"/>
    </xf>
    <xf numFmtId="0" fontId="1" fillId="0" borderId="0"/>
    <xf numFmtId="0" fontId="5" fillId="0" borderId="0"/>
    <xf numFmtId="168" fontId="8" fillId="0" borderId="0">
      <alignment horizontal="left"/>
    </xf>
    <xf numFmtId="169" fontId="9" fillId="0" borderId="0"/>
    <xf numFmtId="168" fontId="8" fillId="0" borderId="0">
      <alignment horizontal="left"/>
    </xf>
    <xf numFmtId="0" fontId="4" fillId="0" borderId="2">
      <alignment horizontal="center"/>
    </xf>
    <xf numFmtId="0" fontId="3" fillId="0" borderId="0">
      <alignment vertical="top"/>
    </xf>
    <xf numFmtId="0" fontId="4" fillId="0" borderId="2">
      <alignment horizontal="center"/>
    </xf>
    <xf numFmtId="0" fontId="4" fillId="0" borderId="0">
      <alignment vertical="top"/>
    </xf>
    <xf numFmtId="42" fontId="14" fillId="0" borderId="0" applyFont="0" applyFill="0" applyBorder="0" applyAlignment="0" applyProtection="0"/>
    <xf numFmtId="0" fontId="3" fillId="0" borderId="0"/>
    <xf numFmtId="0" fontId="4" fillId="0" borderId="0">
      <alignment horizontal="right" vertical="top" wrapText="1"/>
    </xf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2">
      <alignment horizontal="center"/>
    </xf>
    <xf numFmtId="0" fontId="3" fillId="0" borderId="0">
      <alignment vertical="top"/>
    </xf>
    <xf numFmtId="0" fontId="3" fillId="0" borderId="0"/>
    <xf numFmtId="0" fontId="4" fillId="0" borderId="2">
      <alignment horizontal="center"/>
    </xf>
    <xf numFmtId="0" fontId="3" fillId="0" borderId="0"/>
    <xf numFmtId="0" fontId="1" fillId="0" borderId="0"/>
    <xf numFmtId="0" fontId="16" fillId="0" borderId="0"/>
    <xf numFmtId="0" fontId="12" fillId="0" borderId="0"/>
    <xf numFmtId="0" fontId="1" fillId="0" borderId="0"/>
    <xf numFmtId="0" fontId="4" fillId="0" borderId="0"/>
    <xf numFmtId="0" fontId="4" fillId="0" borderId="2">
      <alignment horizontal="center" wrapText="1"/>
    </xf>
    <xf numFmtId="0" fontId="4" fillId="0" borderId="2">
      <alignment horizontal="center"/>
    </xf>
    <xf numFmtId="0" fontId="3" fillId="0" borderId="0"/>
    <xf numFmtId="0" fontId="4" fillId="0" borderId="2">
      <alignment horizontal="center" wrapText="1"/>
    </xf>
    <xf numFmtId="0" fontId="4" fillId="0" borderId="2">
      <alignment horizontal="center"/>
    </xf>
    <xf numFmtId="0" fontId="4" fillId="0" borderId="0">
      <alignment horizontal="center" vertical="top" wrapText="1"/>
    </xf>
    <xf numFmtId="0" fontId="5" fillId="0" borderId="0"/>
    <xf numFmtId="0" fontId="10" fillId="0" borderId="0"/>
    <xf numFmtId="0" fontId="4" fillId="0" borderId="0">
      <alignment horizontal="center"/>
    </xf>
    <xf numFmtId="38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" fillId="0" borderId="0">
      <alignment horizontal="left" vertical="top"/>
    </xf>
    <xf numFmtId="0" fontId="3" fillId="0" borderId="2">
      <alignment vertical="top" wrapText="1"/>
    </xf>
    <xf numFmtId="0" fontId="4" fillId="0" borderId="0"/>
  </cellStyleXfs>
  <cellXfs count="60">
    <xf numFmtId="0" fontId="0" fillId="0" borderId="0" xfId="0"/>
    <xf numFmtId="0" fontId="3" fillId="0" borderId="0" xfId="32"/>
    <xf numFmtId="49" fontId="4" fillId="0" borderId="2" xfId="32" applyNumberFormat="1" applyFont="1" applyBorder="1" applyAlignment="1">
      <alignment horizontal="center" vertical="center" wrapText="1"/>
    </xf>
    <xf numFmtId="0" fontId="4" fillId="0" borderId="0" xfId="32" applyFont="1"/>
    <xf numFmtId="49" fontId="13" fillId="0" borderId="2" xfId="32" applyNumberFormat="1" applyFont="1" applyBorder="1" applyAlignment="1">
      <alignment horizontal="center" vertical="center" wrapText="1"/>
    </xf>
    <xf numFmtId="49" fontId="4" fillId="0" borderId="6" xfId="32" applyNumberFormat="1" applyFont="1" applyBorder="1" applyAlignment="1">
      <alignment horizontal="center" vertical="center" wrapText="1"/>
    </xf>
    <xf numFmtId="49" fontId="4" fillId="0" borderId="4" xfId="32" applyNumberFormat="1" applyFont="1" applyBorder="1" applyAlignment="1">
      <alignment horizontal="center" vertical="center" wrapText="1"/>
    </xf>
    <xf numFmtId="49" fontId="4" fillId="0" borderId="2" xfId="32" applyNumberFormat="1" applyFont="1" applyBorder="1" applyAlignment="1">
      <alignment horizontal="center" wrapText="1"/>
    </xf>
    <xf numFmtId="49" fontId="4" fillId="0" borderId="3" xfId="32" applyNumberFormat="1" applyFont="1" applyBorder="1" applyAlignment="1">
      <alignment horizontal="center" vertical="center" wrapText="1"/>
    </xf>
    <xf numFmtId="0" fontId="4" fillId="0" borderId="2" xfId="32" applyFont="1" applyFill="1" applyBorder="1" applyAlignment="1">
      <alignment horizontal="center"/>
    </xf>
    <xf numFmtId="49" fontId="13" fillId="0" borderId="4" xfId="32" applyNumberFormat="1" applyFont="1" applyBorder="1" applyAlignment="1">
      <alignment horizontal="right" wrapText="1"/>
    </xf>
    <xf numFmtId="49" fontId="4" fillId="0" borderId="2" xfId="32" applyNumberFormat="1" applyFont="1" applyBorder="1" applyAlignment="1">
      <alignment wrapText="1"/>
    </xf>
    <xf numFmtId="49" fontId="4" fillId="0" borderId="3" xfId="32" applyNumberFormat="1" applyFont="1" applyBorder="1" applyAlignment="1">
      <alignment wrapText="1"/>
    </xf>
    <xf numFmtId="0" fontId="4" fillId="0" borderId="2" xfId="36" applyFont="1" applyBorder="1" applyAlignment="1">
      <alignment horizontal="center"/>
    </xf>
    <xf numFmtId="2" fontId="4" fillId="0" borderId="2" xfId="32" applyNumberFormat="1" applyFont="1" applyBorder="1" applyAlignment="1">
      <alignment horizontal="center" wrapText="1"/>
    </xf>
    <xf numFmtId="49" fontId="13" fillId="0" borderId="9" xfId="32" applyNumberFormat="1" applyFont="1" applyBorder="1" applyAlignment="1">
      <alignment wrapText="1"/>
    </xf>
    <xf numFmtId="49" fontId="4" fillId="0" borderId="8" xfId="32" applyNumberFormat="1" applyFont="1" applyBorder="1" applyAlignment="1">
      <alignment wrapText="1"/>
    </xf>
    <xf numFmtId="49" fontId="13" fillId="0" borderId="2" xfId="32" applyNumberFormat="1" applyFont="1" applyBorder="1" applyAlignment="1">
      <alignment wrapText="1"/>
    </xf>
    <xf numFmtId="49" fontId="4" fillId="0" borderId="2" xfId="32" applyNumberFormat="1" applyFont="1" applyBorder="1" applyAlignment="1">
      <alignment horizontal="right" wrapText="1"/>
    </xf>
    <xf numFmtId="2" fontId="13" fillId="0" borderId="2" xfId="32" applyNumberFormat="1" applyFont="1" applyBorder="1" applyAlignment="1">
      <alignment horizontal="right" wrapText="1"/>
    </xf>
    <xf numFmtId="49" fontId="13" fillId="0" borderId="2" xfId="32" applyNumberFormat="1" applyFont="1" applyBorder="1" applyAlignment="1">
      <alignment horizontal="right" wrapText="1"/>
    </xf>
    <xf numFmtId="49" fontId="4" fillId="0" borderId="0" xfId="32" applyNumberFormat="1" applyFont="1" applyBorder="1" applyAlignment="1">
      <alignment horizontal="center" wrapText="1"/>
    </xf>
    <xf numFmtId="2" fontId="4" fillId="0" borderId="0" xfId="32" applyNumberFormat="1" applyFont="1" applyBorder="1" applyAlignment="1">
      <alignment horizontal="center" wrapText="1"/>
    </xf>
    <xf numFmtId="0" fontId="4" fillId="0" borderId="0" xfId="32" applyFont="1" applyBorder="1" applyAlignment="1"/>
    <xf numFmtId="49" fontId="4" fillId="0" borderId="0" xfId="32" applyNumberFormat="1" applyFont="1" applyBorder="1" applyAlignment="1">
      <alignment wrapText="1"/>
    </xf>
    <xf numFmtId="49" fontId="13" fillId="0" borderId="0" xfId="32" applyNumberFormat="1" applyFont="1" applyBorder="1" applyAlignment="1">
      <alignment wrapText="1"/>
    </xf>
    <xf numFmtId="49" fontId="4" fillId="0" borderId="0" xfId="32" applyNumberFormat="1" applyFont="1" applyBorder="1" applyAlignment="1">
      <alignment horizontal="right" wrapText="1"/>
    </xf>
    <xf numFmtId="2" fontId="13" fillId="0" borderId="0" xfId="32" applyNumberFormat="1" applyFont="1" applyBorder="1" applyAlignment="1">
      <alignment horizontal="right" wrapText="1"/>
    </xf>
    <xf numFmtId="0" fontId="4" fillId="0" borderId="0" xfId="32" applyFont="1" applyBorder="1"/>
    <xf numFmtId="0" fontId="18" fillId="0" borderId="0" xfId="32" applyFont="1" applyBorder="1"/>
    <xf numFmtId="0" fontId="4" fillId="0" borderId="0" xfId="32" applyFont="1" applyBorder="1" applyAlignment="1">
      <alignment horizontal="left"/>
    </xf>
    <xf numFmtId="2" fontId="4" fillId="0" borderId="0" xfId="32" applyNumberFormat="1" applyFont="1" applyBorder="1" applyAlignment="1">
      <alignment horizontal="center"/>
    </xf>
    <xf numFmtId="4" fontId="13" fillId="0" borderId="0" xfId="32" applyNumberFormat="1" applyFont="1" applyBorder="1" applyAlignment="1">
      <alignment horizontal="center"/>
    </xf>
    <xf numFmtId="0" fontId="4" fillId="0" borderId="0" xfId="32" applyFont="1" applyAlignment="1">
      <alignment horizontal="left"/>
    </xf>
    <xf numFmtId="0" fontId="3" fillId="0" borderId="0" xfId="32" applyAlignment="1">
      <alignment horizontal="left"/>
    </xf>
    <xf numFmtId="0" fontId="4" fillId="0" borderId="0" xfId="32" applyFont="1" applyAlignment="1">
      <alignment horizontal="center" vertical="center"/>
    </xf>
    <xf numFmtId="170" fontId="4" fillId="0" borderId="0" xfId="32" applyNumberFormat="1" applyFont="1"/>
    <xf numFmtId="2" fontId="4" fillId="0" borderId="0" xfId="32" applyNumberFormat="1" applyFont="1"/>
    <xf numFmtId="170" fontId="4" fillId="0" borderId="2" xfId="32" applyNumberFormat="1" applyFont="1" applyBorder="1" applyAlignment="1">
      <alignment horizontal="center" vertical="center" wrapText="1"/>
    </xf>
    <xf numFmtId="2" fontId="4" fillId="0" borderId="2" xfId="32" applyNumberFormat="1" applyFont="1" applyBorder="1" applyAlignment="1">
      <alignment horizontal="center" vertical="center" wrapText="1"/>
    </xf>
    <xf numFmtId="49" fontId="4" fillId="0" borderId="2" xfId="32" applyNumberFormat="1" applyFont="1" applyFill="1" applyBorder="1" applyAlignment="1">
      <alignment horizontal="left" vertical="center" wrapText="1"/>
    </xf>
    <xf numFmtId="2" fontId="4" fillId="0" borderId="2" xfId="32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9" fontId="4" fillId="0" borderId="2" xfId="32" applyNumberFormat="1" applyFont="1" applyFill="1" applyBorder="1" applyAlignment="1">
      <alignment horizontal="center" vertical="center" wrapText="1"/>
    </xf>
    <xf numFmtId="49" fontId="3" fillId="0" borderId="0" xfId="32" applyNumberFormat="1" applyAlignment="1">
      <alignment wrapText="1"/>
    </xf>
    <xf numFmtId="49" fontId="4" fillId="0" borderId="2" xfId="32" applyNumberFormat="1" applyFont="1" applyBorder="1" applyAlignment="1">
      <alignment horizontal="left" vertical="center" wrapText="1"/>
    </xf>
    <xf numFmtId="49" fontId="4" fillId="0" borderId="8" xfId="32" applyNumberFormat="1" applyFont="1" applyBorder="1" applyAlignment="1">
      <alignment horizontal="center" vertical="center" wrapText="1"/>
    </xf>
    <xf numFmtId="0" fontId="17" fillId="0" borderId="0" xfId="32" applyFont="1" applyAlignment="1">
      <alignment horizontal="center"/>
    </xf>
    <xf numFmtId="0" fontId="4" fillId="0" borderId="0" xfId="32" applyFont="1" applyAlignment="1"/>
    <xf numFmtId="0" fontId="2" fillId="0" borderId="0" xfId="32" applyFont="1" applyAlignment="1">
      <alignment horizontal="center"/>
    </xf>
    <xf numFmtId="0" fontId="2" fillId="0" borderId="0" xfId="32" applyFont="1" applyAlignment="1"/>
    <xf numFmtId="0" fontId="4" fillId="0" borderId="0" xfId="32" applyFont="1" applyAlignment="1">
      <alignment horizontal="center"/>
    </xf>
    <xf numFmtId="49" fontId="13" fillId="0" borderId="6" xfId="32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5" fillId="0" borderId="0" xfId="32" applyFont="1" applyAlignment="1"/>
    <xf numFmtId="0" fontId="4" fillId="0" borderId="5" xfId="32" applyFont="1" applyBorder="1" applyAlignment="1">
      <alignment horizontal="right"/>
    </xf>
    <xf numFmtId="49" fontId="4" fillId="0" borderId="6" xfId="32" applyNumberFormat="1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</cellXfs>
  <cellStyles count="53">
    <cellStyle name="_PERSONAL" xfId="1"/>
    <cellStyle name="Comma [0]_irl tel sep5" xfId="2"/>
    <cellStyle name="Comma_irl tel sep5" xfId="3"/>
    <cellStyle name="Currency [0]_irl tel sep5" xfId="4"/>
    <cellStyle name="Currency_irl tel sep5" xfId="5"/>
    <cellStyle name="Flag" xfId="6"/>
    <cellStyle name="header" xfId="7"/>
    <cellStyle name="Normal_irl tel sep5" xfId="8"/>
    <cellStyle name="normбlnм_laroux" xfId="9"/>
    <cellStyle name="Option" xfId="10"/>
    <cellStyle name="Price" xfId="11"/>
    <cellStyle name="Unit" xfId="12"/>
    <cellStyle name="Акт" xfId="13"/>
    <cellStyle name="АктМТСН" xfId="14"/>
    <cellStyle name="ВедРесурсов" xfId="15"/>
    <cellStyle name="ВедРесурсовАкт" xfId="16"/>
    <cellStyle name="Денежный [0] 2" xfId="17"/>
    <cellStyle name="Индексы" xfId="18"/>
    <cellStyle name="Итоги" xfId="19"/>
    <cellStyle name="ИтогоАктБазЦ" xfId="20"/>
    <cellStyle name="ИтогоАктБИМ" xfId="21"/>
    <cellStyle name="ИтогоАктРесМет" xfId="22"/>
    <cellStyle name="ИтогоАктТекЦ" xfId="23"/>
    <cellStyle name="ИтогоБазЦ" xfId="24"/>
    <cellStyle name="ИтогоБИМ" xfId="25"/>
    <cellStyle name="ИтогоРесМет" xfId="26"/>
    <cellStyle name="ИтогоТекЦ" xfId="27"/>
    <cellStyle name="ЛокСмета" xfId="28"/>
    <cellStyle name="ЛокСмМТСН" xfId="29"/>
    <cellStyle name="М29" xfId="30"/>
    <cellStyle name="ОбСмета" xfId="31"/>
    <cellStyle name="Обычный" xfId="0" builtinId="0"/>
    <cellStyle name="Обычный 2" xfId="32"/>
    <cellStyle name="Обычный 2 2" xfId="33"/>
    <cellStyle name="Обычный 3" xfId="34"/>
    <cellStyle name="Обычный 4" xfId="35"/>
    <cellStyle name="Обычный_МГТ на 51 км(а.д.Н-2403-Маюрово)" xfId="36"/>
    <cellStyle name="Параметр" xfId="37"/>
    <cellStyle name="ПеременныеСметы" xfId="38"/>
    <cellStyle name="РесСмета" xfId="39"/>
    <cellStyle name="СводВедРес" xfId="40"/>
    <cellStyle name="СводкаСтоимРаб" xfId="41"/>
    <cellStyle name="СводРасч" xfId="42"/>
    <cellStyle name="Список ресурсов" xfId="43"/>
    <cellStyle name="Стиль 1" xfId="44"/>
    <cellStyle name="ТЕКСТ" xfId="45"/>
    <cellStyle name="Титул" xfId="46"/>
    <cellStyle name="Тысячи [0]_PR_KOMPL" xfId="47"/>
    <cellStyle name="Финансовый 2" xfId="48"/>
    <cellStyle name="Формула" xfId="49"/>
    <cellStyle name="Хвост" xfId="50"/>
    <cellStyle name="Ценник" xfId="51"/>
    <cellStyle name="Экспертиза" xfId="5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/DOG5/5176-1/Smeta-5-176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/DOG5/5-348/Smety/&#1057;&#1077;&#1089;&#1090;&#1088;&#1086;&#1088;&#1077;&#1094;&#1082;/Smeta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opr/Smety/Smety/&#1057;&#1077;&#1089;&#1090;&#1088;&#1086;&#1088;&#1077;&#1094;&#1082;/Smeta-tonn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opr/Smety/Smety/&#1057;&#1077;&#1089;&#1090;&#1088;&#1086;&#1088;&#1077;&#1094;&#1082;/Smeta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opr/Smety/&#1050;&#1086;&#1085;&#1102;&#1096;&#1077;&#1085;&#1085;&#1072;&#1103;%20&#1091;&#1083;&#1080;&#1094;&#1072;/Smeta-tonn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opr/Smety/Smety/&#1050;&#1086;&#1085;&#1102;&#1096;&#1077;&#1085;&#1085;&#1072;&#1103;%20&#1091;&#1083;&#1080;&#1094;&#1072;/Smeta-tonne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"/>
  <sheetViews>
    <sheetView workbookViewId="0">
      <selection activeCell="H9" sqref="H9"/>
    </sheetView>
  </sheetViews>
  <sheetFormatPr defaultRowHeight="12.75"/>
  <cols>
    <col min="1" max="1" width="4.140625" style="3" customWidth="1"/>
    <col min="2" max="2" width="21.28515625" style="3" customWidth="1"/>
    <col min="3" max="3" width="19" style="3" customWidth="1"/>
    <col min="4" max="4" width="23.5703125" style="3" customWidth="1"/>
    <col min="5" max="5" width="20.28515625" style="3" customWidth="1"/>
    <col min="6" max="6" width="11.42578125" style="3" customWidth="1"/>
    <col min="7" max="7" width="19.85546875" style="3" customWidth="1"/>
    <col min="8" max="8" width="21.7109375" style="3" customWidth="1"/>
    <col min="9" max="9" width="0.140625" style="3" customWidth="1"/>
    <col min="10" max="10" width="9.140625" style="3" hidden="1" customWidth="1"/>
    <col min="11" max="256" width="9.140625" style="1"/>
    <col min="257" max="257" width="4.140625" style="1" customWidth="1"/>
    <col min="258" max="258" width="21.28515625" style="1" customWidth="1"/>
    <col min="259" max="259" width="19" style="1" customWidth="1"/>
    <col min="260" max="260" width="23.5703125" style="1" customWidth="1"/>
    <col min="261" max="261" width="20.28515625" style="1" customWidth="1"/>
    <col min="262" max="262" width="11.42578125" style="1" customWidth="1"/>
    <col min="263" max="263" width="16.28515625" style="1" customWidth="1"/>
    <col min="264" max="264" width="21.7109375" style="1" customWidth="1"/>
    <col min="265" max="265" width="0.140625" style="1" customWidth="1"/>
    <col min="266" max="266" width="0" style="1" hidden="1" customWidth="1"/>
    <col min="267" max="512" width="9.140625" style="1"/>
    <col min="513" max="513" width="4.140625" style="1" customWidth="1"/>
    <col min="514" max="514" width="21.28515625" style="1" customWidth="1"/>
    <col min="515" max="515" width="19" style="1" customWidth="1"/>
    <col min="516" max="516" width="23.5703125" style="1" customWidth="1"/>
    <col min="517" max="517" width="20.28515625" style="1" customWidth="1"/>
    <col min="518" max="518" width="11.42578125" style="1" customWidth="1"/>
    <col min="519" max="519" width="16.28515625" style="1" customWidth="1"/>
    <col min="520" max="520" width="21.7109375" style="1" customWidth="1"/>
    <col min="521" max="521" width="0.140625" style="1" customWidth="1"/>
    <col min="522" max="522" width="0" style="1" hidden="1" customWidth="1"/>
    <col min="523" max="768" width="9.140625" style="1"/>
    <col min="769" max="769" width="4.140625" style="1" customWidth="1"/>
    <col min="770" max="770" width="21.28515625" style="1" customWidth="1"/>
    <col min="771" max="771" width="19" style="1" customWidth="1"/>
    <col min="772" max="772" width="23.5703125" style="1" customWidth="1"/>
    <col min="773" max="773" width="20.28515625" style="1" customWidth="1"/>
    <col min="774" max="774" width="11.42578125" style="1" customWidth="1"/>
    <col min="775" max="775" width="16.28515625" style="1" customWidth="1"/>
    <col min="776" max="776" width="21.7109375" style="1" customWidth="1"/>
    <col min="777" max="777" width="0.140625" style="1" customWidth="1"/>
    <col min="778" max="778" width="0" style="1" hidden="1" customWidth="1"/>
    <col min="779" max="1024" width="9.140625" style="1"/>
    <col min="1025" max="1025" width="4.140625" style="1" customWidth="1"/>
    <col min="1026" max="1026" width="21.28515625" style="1" customWidth="1"/>
    <col min="1027" max="1027" width="19" style="1" customWidth="1"/>
    <col min="1028" max="1028" width="23.5703125" style="1" customWidth="1"/>
    <col min="1029" max="1029" width="20.28515625" style="1" customWidth="1"/>
    <col min="1030" max="1030" width="11.42578125" style="1" customWidth="1"/>
    <col min="1031" max="1031" width="16.28515625" style="1" customWidth="1"/>
    <col min="1032" max="1032" width="21.7109375" style="1" customWidth="1"/>
    <col min="1033" max="1033" width="0.140625" style="1" customWidth="1"/>
    <col min="1034" max="1034" width="0" style="1" hidden="1" customWidth="1"/>
    <col min="1035" max="1280" width="9.140625" style="1"/>
    <col min="1281" max="1281" width="4.140625" style="1" customWidth="1"/>
    <col min="1282" max="1282" width="21.28515625" style="1" customWidth="1"/>
    <col min="1283" max="1283" width="19" style="1" customWidth="1"/>
    <col min="1284" max="1284" width="23.5703125" style="1" customWidth="1"/>
    <col min="1285" max="1285" width="20.28515625" style="1" customWidth="1"/>
    <col min="1286" max="1286" width="11.42578125" style="1" customWidth="1"/>
    <col min="1287" max="1287" width="16.28515625" style="1" customWidth="1"/>
    <col min="1288" max="1288" width="21.7109375" style="1" customWidth="1"/>
    <col min="1289" max="1289" width="0.140625" style="1" customWidth="1"/>
    <col min="1290" max="1290" width="0" style="1" hidden="1" customWidth="1"/>
    <col min="1291" max="1536" width="9.140625" style="1"/>
    <col min="1537" max="1537" width="4.140625" style="1" customWidth="1"/>
    <col min="1538" max="1538" width="21.28515625" style="1" customWidth="1"/>
    <col min="1539" max="1539" width="19" style="1" customWidth="1"/>
    <col min="1540" max="1540" width="23.5703125" style="1" customWidth="1"/>
    <col min="1541" max="1541" width="20.28515625" style="1" customWidth="1"/>
    <col min="1542" max="1542" width="11.42578125" style="1" customWidth="1"/>
    <col min="1543" max="1543" width="16.28515625" style="1" customWidth="1"/>
    <col min="1544" max="1544" width="21.7109375" style="1" customWidth="1"/>
    <col min="1545" max="1545" width="0.140625" style="1" customWidth="1"/>
    <col min="1546" max="1546" width="0" style="1" hidden="1" customWidth="1"/>
    <col min="1547" max="1792" width="9.140625" style="1"/>
    <col min="1793" max="1793" width="4.140625" style="1" customWidth="1"/>
    <col min="1794" max="1794" width="21.28515625" style="1" customWidth="1"/>
    <col min="1795" max="1795" width="19" style="1" customWidth="1"/>
    <col min="1796" max="1796" width="23.5703125" style="1" customWidth="1"/>
    <col min="1797" max="1797" width="20.28515625" style="1" customWidth="1"/>
    <col min="1798" max="1798" width="11.42578125" style="1" customWidth="1"/>
    <col min="1799" max="1799" width="16.28515625" style="1" customWidth="1"/>
    <col min="1800" max="1800" width="21.7109375" style="1" customWidth="1"/>
    <col min="1801" max="1801" width="0.140625" style="1" customWidth="1"/>
    <col min="1802" max="1802" width="0" style="1" hidden="1" customWidth="1"/>
    <col min="1803" max="2048" width="9.140625" style="1"/>
    <col min="2049" max="2049" width="4.140625" style="1" customWidth="1"/>
    <col min="2050" max="2050" width="21.28515625" style="1" customWidth="1"/>
    <col min="2051" max="2051" width="19" style="1" customWidth="1"/>
    <col min="2052" max="2052" width="23.5703125" style="1" customWidth="1"/>
    <col min="2053" max="2053" width="20.28515625" style="1" customWidth="1"/>
    <col min="2054" max="2054" width="11.42578125" style="1" customWidth="1"/>
    <col min="2055" max="2055" width="16.28515625" style="1" customWidth="1"/>
    <col min="2056" max="2056" width="21.7109375" style="1" customWidth="1"/>
    <col min="2057" max="2057" width="0.140625" style="1" customWidth="1"/>
    <col min="2058" max="2058" width="0" style="1" hidden="1" customWidth="1"/>
    <col min="2059" max="2304" width="9.140625" style="1"/>
    <col min="2305" max="2305" width="4.140625" style="1" customWidth="1"/>
    <col min="2306" max="2306" width="21.28515625" style="1" customWidth="1"/>
    <col min="2307" max="2307" width="19" style="1" customWidth="1"/>
    <col min="2308" max="2308" width="23.5703125" style="1" customWidth="1"/>
    <col min="2309" max="2309" width="20.28515625" style="1" customWidth="1"/>
    <col min="2310" max="2310" width="11.42578125" style="1" customWidth="1"/>
    <col min="2311" max="2311" width="16.28515625" style="1" customWidth="1"/>
    <col min="2312" max="2312" width="21.7109375" style="1" customWidth="1"/>
    <col min="2313" max="2313" width="0.140625" style="1" customWidth="1"/>
    <col min="2314" max="2314" width="0" style="1" hidden="1" customWidth="1"/>
    <col min="2315" max="2560" width="9.140625" style="1"/>
    <col min="2561" max="2561" width="4.140625" style="1" customWidth="1"/>
    <col min="2562" max="2562" width="21.28515625" style="1" customWidth="1"/>
    <col min="2563" max="2563" width="19" style="1" customWidth="1"/>
    <col min="2564" max="2564" width="23.5703125" style="1" customWidth="1"/>
    <col min="2565" max="2565" width="20.28515625" style="1" customWidth="1"/>
    <col min="2566" max="2566" width="11.42578125" style="1" customWidth="1"/>
    <col min="2567" max="2567" width="16.28515625" style="1" customWidth="1"/>
    <col min="2568" max="2568" width="21.7109375" style="1" customWidth="1"/>
    <col min="2569" max="2569" width="0.140625" style="1" customWidth="1"/>
    <col min="2570" max="2570" width="0" style="1" hidden="1" customWidth="1"/>
    <col min="2571" max="2816" width="9.140625" style="1"/>
    <col min="2817" max="2817" width="4.140625" style="1" customWidth="1"/>
    <col min="2818" max="2818" width="21.28515625" style="1" customWidth="1"/>
    <col min="2819" max="2819" width="19" style="1" customWidth="1"/>
    <col min="2820" max="2820" width="23.5703125" style="1" customWidth="1"/>
    <col min="2821" max="2821" width="20.28515625" style="1" customWidth="1"/>
    <col min="2822" max="2822" width="11.42578125" style="1" customWidth="1"/>
    <col min="2823" max="2823" width="16.28515625" style="1" customWidth="1"/>
    <col min="2824" max="2824" width="21.7109375" style="1" customWidth="1"/>
    <col min="2825" max="2825" width="0.140625" style="1" customWidth="1"/>
    <col min="2826" max="2826" width="0" style="1" hidden="1" customWidth="1"/>
    <col min="2827" max="3072" width="9.140625" style="1"/>
    <col min="3073" max="3073" width="4.140625" style="1" customWidth="1"/>
    <col min="3074" max="3074" width="21.28515625" style="1" customWidth="1"/>
    <col min="3075" max="3075" width="19" style="1" customWidth="1"/>
    <col min="3076" max="3076" width="23.5703125" style="1" customWidth="1"/>
    <col min="3077" max="3077" width="20.28515625" style="1" customWidth="1"/>
    <col min="3078" max="3078" width="11.42578125" style="1" customWidth="1"/>
    <col min="3079" max="3079" width="16.28515625" style="1" customWidth="1"/>
    <col min="3080" max="3080" width="21.7109375" style="1" customWidth="1"/>
    <col min="3081" max="3081" width="0.140625" style="1" customWidth="1"/>
    <col min="3082" max="3082" width="0" style="1" hidden="1" customWidth="1"/>
    <col min="3083" max="3328" width="9.140625" style="1"/>
    <col min="3329" max="3329" width="4.140625" style="1" customWidth="1"/>
    <col min="3330" max="3330" width="21.28515625" style="1" customWidth="1"/>
    <col min="3331" max="3331" width="19" style="1" customWidth="1"/>
    <col min="3332" max="3332" width="23.5703125" style="1" customWidth="1"/>
    <col min="3333" max="3333" width="20.28515625" style="1" customWidth="1"/>
    <col min="3334" max="3334" width="11.42578125" style="1" customWidth="1"/>
    <col min="3335" max="3335" width="16.28515625" style="1" customWidth="1"/>
    <col min="3336" max="3336" width="21.7109375" style="1" customWidth="1"/>
    <col min="3337" max="3337" width="0.140625" style="1" customWidth="1"/>
    <col min="3338" max="3338" width="0" style="1" hidden="1" customWidth="1"/>
    <col min="3339" max="3584" width="9.140625" style="1"/>
    <col min="3585" max="3585" width="4.140625" style="1" customWidth="1"/>
    <col min="3586" max="3586" width="21.28515625" style="1" customWidth="1"/>
    <col min="3587" max="3587" width="19" style="1" customWidth="1"/>
    <col min="3588" max="3588" width="23.5703125" style="1" customWidth="1"/>
    <col min="3589" max="3589" width="20.28515625" style="1" customWidth="1"/>
    <col min="3590" max="3590" width="11.42578125" style="1" customWidth="1"/>
    <col min="3591" max="3591" width="16.28515625" style="1" customWidth="1"/>
    <col min="3592" max="3592" width="21.7109375" style="1" customWidth="1"/>
    <col min="3593" max="3593" width="0.140625" style="1" customWidth="1"/>
    <col min="3594" max="3594" width="0" style="1" hidden="1" customWidth="1"/>
    <col min="3595" max="3840" width="9.140625" style="1"/>
    <col min="3841" max="3841" width="4.140625" style="1" customWidth="1"/>
    <col min="3842" max="3842" width="21.28515625" style="1" customWidth="1"/>
    <col min="3843" max="3843" width="19" style="1" customWidth="1"/>
    <col min="3844" max="3844" width="23.5703125" style="1" customWidth="1"/>
    <col min="3845" max="3845" width="20.28515625" style="1" customWidth="1"/>
    <col min="3846" max="3846" width="11.42578125" style="1" customWidth="1"/>
    <col min="3847" max="3847" width="16.28515625" style="1" customWidth="1"/>
    <col min="3848" max="3848" width="21.7109375" style="1" customWidth="1"/>
    <col min="3849" max="3849" width="0.140625" style="1" customWidth="1"/>
    <col min="3850" max="3850" width="0" style="1" hidden="1" customWidth="1"/>
    <col min="3851" max="4096" width="9.140625" style="1"/>
    <col min="4097" max="4097" width="4.140625" style="1" customWidth="1"/>
    <col min="4098" max="4098" width="21.28515625" style="1" customWidth="1"/>
    <col min="4099" max="4099" width="19" style="1" customWidth="1"/>
    <col min="4100" max="4100" width="23.5703125" style="1" customWidth="1"/>
    <col min="4101" max="4101" width="20.28515625" style="1" customWidth="1"/>
    <col min="4102" max="4102" width="11.42578125" style="1" customWidth="1"/>
    <col min="4103" max="4103" width="16.28515625" style="1" customWidth="1"/>
    <col min="4104" max="4104" width="21.7109375" style="1" customWidth="1"/>
    <col min="4105" max="4105" width="0.140625" style="1" customWidth="1"/>
    <col min="4106" max="4106" width="0" style="1" hidden="1" customWidth="1"/>
    <col min="4107" max="4352" width="9.140625" style="1"/>
    <col min="4353" max="4353" width="4.140625" style="1" customWidth="1"/>
    <col min="4354" max="4354" width="21.28515625" style="1" customWidth="1"/>
    <col min="4355" max="4355" width="19" style="1" customWidth="1"/>
    <col min="4356" max="4356" width="23.5703125" style="1" customWidth="1"/>
    <col min="4357" max="4357" width="20.28515625" style="1" customWidth="1"/>
    <col min="4358" max="4358" width="11.42578125" style="1" customWidth="1"/>
    <col min="4359" max="4359" width="16.28515625" style="1" customWidth="1"/>
    <col min="4360" max="4360" width="21.7109375" style="1" customWidth="1"/>
    <col min="4361" max="4361" width="0.140625" style="1" customWidth="1"/>
    <col min="4362" max="4362" width="0" style="1" hidden="1" customWidth="1"/>
    <col min="4363" max="4608" width="9.140625" style="1"/>
    <col min="4609" max="4609" width="4.140625" style="1" customWidth="1"/>
    <col min="4610" max="4610" width="21.28515625" style="1" customWidth="1"/>
    <col min="4611" max="4611" width="19" style="1" customWidth="1"/>
    <col min="4612" max="4612" width="23.5703125" style="1" customWidth="1"/>
    <col min="4613" max="4613" width="20.28515625" style="1" customWidth="1"/>
    <col min="4614" max="4614" width="11.42578125" style="1" customWidth="1"/>
    <col min="4615" max="4615" width="16.28515625" style="1" customWidth="1"/>
    <col min="4616" max="4616" width="21.7109375" style="1" customWidth="1"/>
    <col min="4617" max="4617" width="0.140625" style="1" customWidth="1"/>
    <col min="4618" max="4618" width="0" style="1" hidden="1" customWidth="1"/>
    <col min="4619" max="4864" width="9.140625" style="1"/>
    <col min="4865" max="4865" width="4.140625" style="1" customWidth="1"/>
    <col min="4866" max="4866" width="21.28515625" style="1" customWidth="1"/>
    <col min="4867" max="4867" width="19" style="1" customWidth="1"/>
    <col min="4868" max="4868" width="23.5703125" style="1" customWidth="1"/>
    <col min="4869" max="4869" width="20.28515625" style="1" customWidth="1"/>
    <col min="4870" max="4870" width="11.42578125" style="1" customWidth="1"/>
    <col min="4871" max="4871" width="16.28515625" style="1" customWidth="1"/>
    <col min="4872" max="4872" width="21.7109375" style="1" customWidth="1"/>
    <col min="4873" max="4873" width="0.140625" style="1" customWidth="1"/>
    <col min="4874" max="4874" width="0" style="1" hidden="1" customWidth="1"/>
    <col min="4875" max="5120" width="9.140625" style="1"/>
    <col min="5121" max="5121" width="4.140625" style="1" customWidth="1"/>
    <col min="5122" max="5122" width="21.28515625" style="1" customWidth="1"/>
    <col min="5123" max="5123" width="19" style="1" customWidth="1"/>
    <col min="5124" max="5124" width="23.5703125" style="1" customWidth="1"/>
    <col min="5125" max="5125" width="20.28515625" style="1" customWidth="1"/>
    <col min="5126" max="5126" width="11.42578125" style="1" customWidth="1"/>
    <col min="5127" max="5127" width="16.28515625" style="1" customWidth="1"/>
    <col min="5128" max="5128" width="21.7109375" style="1" customWidth="1"/>
    <col min="5129" max="5129" width="0.140625" style="1" customWidth="1"/>
    <col min="5130" max="5130" width="0" style="1" hidden="1" customWidth="1"/>
    <col min="5131" max="5376" width="9.140625" style="1"/>
    <col min="5377" max="5377" width="4.140625" style="1" customWidth="1"/>
    <col min="5378" max="5378" width="21.28515625" style="1" customWidth="1"/>
    <col min="5379" max="5379" width="19" style="1" customWidth="1"/>
    <col min="5380" max="5380" width="23.5703125" style="1" customWidth="1"/>
    <col min="5381" max="5381" width="20.28515625" style="1" customWidth="1"/>
    <col min="5382" max="5382" width="11.42578125" style="1" customWidth="1"/>
    <col min="5383" max="5383" width="16.28515625" style="1" customWidth="1"/>
    <col min="5384" max="5384" width="21.7109375" style="1" customWidth="1"/>
    <col min="5385" max="5385" width="0.140625" style="1" customWidth="1"/>
    <col min="5386" max="5386" width="0" style="1" hidden="1" customWidth="1"/>
    <col min="5387" max="5632" width="9.140625" style="1"/>
    <col min="5633" max="5633" width="4.140625" style="1" customWidth="1"/>
    <col min="5634" max="5634" width="21.28515625" style="1" customWidth="1"/>
    <col min="5635" max="5635" width="19" style="1" customWidth="1"/>
    <col min="5636" max="5636" width="23.5703125" style="1" customWidth="1"/>
    <col min="5637" max="5637" width="20.28515625" style="1" customWidth="1"/>
    <col min="5638" max="5638" width="11.42578125" style="1" customWidth="1"/>
    <col min="5639" max="5639" width="16.28515625" style="1" customWidth="1"/>
    <col min="5640" max="5640" width="21.7109375" style="1" customWidth="1"/>
    <col min="5641" max="5641" width="0.140625" style="1" customWidth="1"/>
    <col min="5642" max="5642" width="0" style="1" hidden="1" customWidth="1"/>
    <col min="5643" max="5888" width="9.140625" style="1"/>
    <col min="5889" max="5889" width="4.140625" style="1" customWidth="1"/>
    <col min="5890" max="5890" width="21.28515625" style="1" customWidth="1"/>
    <col min="5891" max="5891" width="19" style="1" customWidth="1"/>
    <col min="5892" max="5892" width="23.5703125" style="1" customWidth="1"/>
    <col min="5893" max="5893" width="20.28515625" style="1" customWidth="1"/>
    <col min="5894" max="5894" width="11.42578125" style="1" customWidth="1"/>
    <col min="5895" max="5895" width="16.28515625" style="1" customWidth="1"/>
    <col min="5896" max="5896" width="21.7109375" style="1" customWidth="1"/>
    <col min="5897" max="5897" width="0.140625" style="1" customWidth="1"/>
    <col min="5898" max="5898" width="0" style="1" hidden="1" customWidth="1"/>
    <col min="5899" max="6144" width="9.140625" style="1"/>
    <col min="6145" max="6145" width="4.140625" style="1" customWidth="1"/>
    <col min="6146" max="6146" width="21.28515625" style="1" customWidth="1"/>
    <col min="6147" max="6147" width="19" style="1" customWidth="1"/>
    <col min="6148" max="6148" width="23.5703125" style="1" customWidth="1"/>
    <col min="6149" max="6149" width="20.28515625" style="1" customWidth="1"/>
    <col min="6150" max="6150" width="11.42578125" style="1" customWidth="1"/>
    <col min="6151" max="6151" width="16.28515625" style="1" customWidth="1"/>
    <col min="6152" max="6152" width="21.7109375" style="1" customWidth="1"/>
    <col min="6153" max="6153" width="0.140625" style="1" customWidth="1"/>
    <col min="6154" max="6154" width="0" style="1" hidden="1" customWidth="1"/>
    <col min="6155" max="6400" width="9.140625" style="1"/>
    <col min="6401" max="6401" width="4.140625" style="1" customWidth="1"/>
    <col min="6402" max="6402" width="21.28515625" style="1" customWidth="1"/>
    <col min="6403" max="6403" width="19" style="1" customWidth="1"/>
    <col min="6404" max="6404" width="23.5703125" style="1" customWidth="1"/>
    <col min="6405" max="6405" width="20.28515625" style="1" customWidth="1"/>
    <col min="6406" max="6406" width="11.42578125" style="1" customWidth="1"/>
    <col min="6407" max="6407" width="16.28515625" style="1" customWidth="1"/>
    <col min="6408" max="6408" width="21.7109375" style="1" customWidth="1"/>
    <col min="6409" max="6409" width="0.140625" style="1" customWidth="1"/>
    <col min="6410" max="6410" width="0" style="1" hidden="1" customWidth="1"/>
    <col min="6411" max="6656" width="9.140625" style="1"/>
    <col min="6657" max="6657" width="4.140625" style="1" customWidth="1"/>
    <col min="6658" max="6658" width="21.28515625" style="1" customWidth="1"/>
    <col min="6659" max="6659" width="19" style="1" customWidth="1"/>
    <col min="6660" max="6660" width="23.5703125" style="1" customWidth="1"/>
    <col min="6661" max="6661" width="20.28515625" style="1" customWidth="1"/>
    <col min="6662" max="6662" width="11.42578125" style="1" customWidth="1"/>
    <col min="6663" max="6663" width="16.28515625" style="1" customWidth="1"/>
    <col min="6664" max="6664" width="21.7109375" style="1" customWidth="1"/>
    <col min="6665" max="6665" width="0.140625" style="1" customWidth="1"/>
    <col min="6666" max="6666" width="0" style="1" hidden="1" customWidth="1"/>
    <col min="6667" max="6912" width="9.140625" style="1"/>
    <col min="6913" max="6913" width="4.140625" style="1" customWidth="1"/>
    <col min="6914" max="6914" width="21.28515625" style="1" customWidth="1"/>
    <col min="6915" max="6915" width="19" style="1" customWidth="1"/>
    <col min="6916" max="6916" width="23.5703125" style="1" customWidth="1"/>
    <col min="6917" max="6917" width="20.28515625" style="1" customWidth="1"/>
    <col min="6918" max="6918" width="11.42578125" style="1" customWidth="1"/>
    <col min="6919" max="6919" width="16.28515625" style="1" customWidth="1"/>
    <col min="6920" max="6920" width="21.7109375" style="1" customWidth="1"/>
    <col min="6921" max="6921" width="0.140625" style="1" customWidth="1"/>
    <col min="6922" max="6922" width="0" style="1" hidden="1" customWidth="1"/>
    <col min="6923" max="7168" width="9.140625" style="1"/>
    <col min="7169" max="7169" width="4.140625" style="1" customWidth="1"/>
    <col min="7170" max="7170" width="21.28515625" style="1" customWidth="1"/>
    <col min="7171" max="7171" width="19" style="1" customWidth="1"/>
    <col min="7172" max="7172" width="23.5703125" style="1" customWidth="1"/>
    <col min="7173" max="7173" width="20.28515625" style="1" customWidth="1"/>
    <col min="7174" max="7174" width="11.42578125" style="1" customWidth="1"/>
    <col min="7175" max="7175" width="16.28515625" style="1" customWidth="1"/>
    <col min="7176" max="7176" width="21.7109375" style="1" customWidth="1"/>
    <col min="7177" max="7177" width="0.140625" style="1" customWidth="1"/>
    <col min="7178" max="7178" width="0" style="1" hidden="1" customWidth="1"/>
    <col min="7179" max="7424" width="9.140625" style="1"/>
    <col min="7425" max="7425" width="4.140625" style="1" customWidth="1"/>
    <col min="7426" max="7426" width="21.28515625" style="1" customWidth="1"/>
    <col min="7427" max="7427" width="19" style="1" customWidth="1"/>
    <col min="7428" max="7428" width="23.5703125" style="1" customWidth="1"/>
    <col min="7429" max="7429" width="20.28515625" style="1" customWidth="1"/>
    <col min="7430" max="7430" width="11.42578125" style="1" customWidth="1"/>
    <col min="7431" max="7431" width="16.28515625" style="1" customWidth="1"/>
    <col min="7432" max="7432" width="21.7109375" style="1" customWidth="1"/>
    <col min="7433" max="7433" width="0.140625" style="1" customWidth="1"/>
    <col min="7434" max="7434" width="0" style="1" hidden="1" customWidth="1"/>
    <col min="7435" max="7680" width="9.140625" style="1"/>
    <col min="7681" max="7681" width="4.140625" style="1" customWidth="1"/>
    <col min="7682" max="7682" width="21.28515625" style="1" customWidth="1"/>
    <col min="7683" max="7683" width="19" style="1" customWidth="1"/>
    <col min="7684" max="7684" width="23.5703125" style="1" customWidth="1"/>
    <col min="7685" max="7685" width="20.28515625" style="1" customWidth="1"/>
    <col min="7686" max="7686" width="11.42578125" style="1" customWidth="1"/>
    <col min="7687" max="7687" width="16.28515625" style="1" customWidth="1"/>
    <col min="7688" max="7688" width="21.7109375" style="1" customWidth="1"/>
    <col min="7689" max="7689" width="0.140625" style="1" customWidth="1"/>
    <col min="7690" max="7690" width="0" style="1" hidden="1" customWidth="1"/>
    <col min="7691" max="7936" width="9.140625" style="1"/>
    <col min="7937" max="7937" width="4.140625" style="1" customWidth="1"/>
    <col min="7938" max="7938" width="21.28515625" style="1" customWidth="1"/>
    <col min="7939" max="7939" width="19" style="1" customWidth="1"/>
    <col min="7940" max="7940" width="23.5703125" style="1" customWidth="1"/>
    <col min="7941" max="7941" width="20.28515625" style="1" customWidth="1"/>
    <col min="7942" max="7942" width="11.42578125" style="1" customWidth="1"/>
    <col min="7943" max="7943" width="16.28515625" style="1" customWidth="1"/>
    <col min="7944" max="7944" width="21.7109375" style="1" customWidth="1"/>
    <col min="7945" max="7945" width="0.140625" style="1" customWidth="1"/>
    <col min="7946" max="7946" width="0" style="1" hidden="1" customWidth="1"/>
    <col min="7947" max="8192" width="9.140625" style="1"/>
    <col min="8193" max="8193" width="4.140625" style="1" customWidth="1"/>
    <col min="8194" max="8194" width="21.28515625" style="1" customWidth="1"/>
    <col min="8195" max="8195" width="19" style="1" customWidth="1"/>
    <col min="8196" max="8196" width="23.5703125" style="1" customWidth="1"/>
    <col min="8197" max="8197" width="20.28515625" style="1" customWidth="1"/>
    <col min="8198" max="8198" width="11.42578125" style="1" customWidth="1"/>
    <col min="8199" max="8199" width="16.28515625" style="1" customWidth="1"/>
    <col min="8200" max="8200" width="21.7109375" style="1" customWidth="1"/>
    <col min="8201" max="8201" width="0.140625" style="1" customWidth="1"/>
    <col min="8202" max="8202" width="0" style="1" hidden="1" customWidth="1"/>
    <col min="8203" max="8448" width="9.140625" style="1"/>
    <col min="8449" max="8449" width="4.140625" style="1" customWidth="1"/>
    <col min="8450" max="8450" width="21.28515625" style="1" customWidth="1"/>
    <col min="8451" max="8451" width="19" style="1" customWidth="1"/>
    <col min="8452" max="8452" width="23.5703125" style="1" customWidth="1"/>
    <col min="8453" max="8453" width="20.28515625" style="1" customWidth="1"/>
    <col min="8454" max="8454" width="11.42578125" style="1" customWidth="1"/>
    <col min="8455" max="8455" width="16.28515625" style="1" customWidth="1"/>
    <col min="8456" max="8456" width="21.7109375" style="1" customWidth="1"/>
    <col min="8457" max="8457" width="0.140625" style="1" customWidth="1"/>
    <col min="8458" max="8458" width="0" style="1" hidden="1" customWidth="1"/>
    <col min="8459" max="8704" width="9.140625" style="1"/>
    <col min="8705" max="8705" width="4.140625" style="1" customWidth="1"/>
    <col min="8706" max="8706" width="21.28515625" style="1" customWidth="1"/>
    <col min="8707" max="8707" width="19" style="1" customWidth="1"/>
    <col min="8708" max="8708" width="23.5703125" style="1" customWidth="1"/>
    <col min="8709" max="8709" width="20.28515625" style="1" customWidth="1"/>
    <col min="8710" max="8710" width="11.42578125" style="1" customWidth="1"/>
    <col min="8711" max="8711" width="16.28515625" style="1" customWidth="1"/>
    <col min="8712" max="8712" width="21.7109375" style="1" customWidth="1"/>
    <col min="8713" max="8713" width="0.140625" style="1" customWidth="1"/>
    <col min="8714" max="8714" width="0" style="1" hidden="1" customWidth="1"/>
    <col min="8715" max="8960" width="9.140625" style="1"/>
    <col min="8961" max="8961" width="4.140625" style="1" customWidth="1"/>
    <col min="8962" max="8962" width="21.28515625" style="1" customWidth="1"/>
    <col min="8963" max="8963" width="19" style="1" customWidth="1"/>
    <col min="8964" max="8964" width="23.5703125" style="1" customWidth="1"/>
    <col min="8965" max="8965" width="20.28515625" style="1" customWidth="1"/>
    <col min="8966" max="8966" width="11.42578125" style="1" customWidth="1"/>
    <col min="8967" max="8967" width="16.28515625" style="1" customWidth="1"/>
    <col min="8968" max="8968" width="21.7109375" style="1" customWidth="1"/>
    <col min="8969" max="8969" width="0.140625" style="1" customWidth="1"/>
    <col min="8970" max="8970" width="0" style="1" hidden="1" customWidth="1"/>
    <col min="8971" max="9216" width="9.140625" style="1"/>
    <col min="9217" max="9217" width="4.140625" style="1" customWidth="1"/>
    <col min="9218" max="9218" width="21.28515625" style="1" customWidth="1"/>
    <col min="9219" max="9219" width="19" style="1" customWidth="1"/>
    <col min="9220" max="9220" width="23.5703125" style="1" customWidth="1"/>
    <col min="9221" max="9221" width="20.28515625" style="1" customWidth="1"/>
    <col min="9222" max="9222" width="11.42578125" style="1" customWidth="1"/>
    <col min="9223" max="9223" width="16.28515625" style="1" customWidth="1"/>
    <col min="9224" max="9224" width="21.7109375" style="1" customWidth="1"/>
    <col min="9225" max="9225" width="0.140625" style="1" customWidth="1"/>
    <col min="9226" max="9226" width="0" style="1" hidden="1" customWidth="1"/>
    <col min="9227" max="9472" width="9.140625" style="1"/>
    <col min="9473" max="9473" width="4.140625" style="1" customWidth="1"/>
    <col min="9474" max="9474" width="21.28515625" style="1" customWidth="1"/>
    <col min="9475" max="9475" width="19" style="1" customWidth="1"/>
    <col min="9476" max="9476" width="23.5703125" style="1" customWidth="1"/>
    <col min="9477" max="9477" width="20.28515625" style="1" customWidth="1"/>
    <col min="9478" max="9478" width="11.42578125" style="1" customWidth="1"/>
    <col min="9479" max="9479" width="16.28515625" style="1" customWidth="1"/>
    <col min="9480" max="9480" width="21.7109375" style="1" customWidth="1"/>
    <col min="9481" max="9481" width="0.140625" style="1" customWidth="1"/>
    <col min="9482" max="9482" width="0" style="1" hidden="1" customWidth="1"/>
    <col min="9483" max="9728" width="9.140625" style="1"/>
    <col min="9729" max="9729" width="4.140625" style="1" customWidth="1"/>
    <col min="9730" max="9730" width="21.28515625" style="1" customWidth="1"/>
    <col min="9731" max="9731" width="19" style="1" customWidth="1"/>
    <col min="9732" max="9732" width="23.5703125" style="1" customWidth="1"/>
    <col min="9733" max="9733" width="20.28515625" style="1" customWidth="1"/>
    <col min="9734" max="9734" width="11.42578125" style="1" customWidth="1"/>
    <col min="9735" max="9735" width="16.28515625" style="1" customWidth="1"/>
    <col min="9736" max="9736" width="21.7109375" style="1" customWidth="1"/>
    <col min="9737" max="9737" width="0.140625" style="1" customWidth="1"/>
    <col min="9738" max="9738" width="0" style="1" hidden="1" customWidth="1"/>
    <col min="9739" max="9984" width="9.140625" style="1"/>
    <col min="9985" max="9985" width="4.140625" style="1" customWidth="1"/>
    <col min="9986" max="9986" width="21.28515625" style="1" customWidth="1"/>
    <col min="9987" max="9987" width="19" style="1" customWidth="1"/>
    <col min="9988" max="9988" width="23.5703125" style="1" customWidth="1"/>
    <col min="9989" max="9989" width="20.28515625" style="1" customWidth="1"/>
    <col min="9990" max="9990" width="11.42578125" style="1" customWidth="1"/>
    <col min="9991" max="9991" width="16.28515625" style="1" customWidth="1"/>
    <col min="9992" max="9992" width="21.7109375" style="1" customWidth="1"/>
    <col min="9993" max="9993" width="0.140625" style="1" customWidth="1"/>
    <col min="9994" max="9994" width="0" style="1" hidden="1" customWidth="1"/>
    <col min="9995" max="10240" width="9.140625" style="1"/>
    <col min="10241" max="10241" width="4.140625" style="1" customWidth="1"/>
    <col min="10242" max="10242" width="21.28515625" style="1" customWidth="1"/>
    <col min="10243" max="10243" width="19" style="1" customWidth="1"/>
    <col min="10244" max="10244" width="23.5703125" style="1" customWidth="1"/>
    <col min="10245" max="10245" width="20.28515625" style="1" customWidth="1"/>
    <col min="10246" max="10246" width="11.42578125" style="1" customWidth="1"/>
    <col min="10247" max="10247" width="16.28515625" style="1" customWidth="1"/>
    <col min="10248" max="10248" width="21.7109375" style="1" customWidth="1"/>
    <col min="10249" max="10249" width="0.140625" style="1" customWidth="1"/>
    <col min="10250" max="10250" width="0" style="1" hidden="1" customWidth="1"/>
    <col min="10251" max="10496" width="9.140625" style="1"/>
    <col min="10497" max="10497" width="4.140625" style="1" customWidth="1"/>
    <col min="10498" max="10498" width="21.28515625" style="1" customWidth="1"/>
    <col min="10499" max="10499" width="19" style="1" customWidth="1"/>
    <col min="10500" max="10500" width="23.5703125" style="1" customWidth="1"/>
    <col min="10501" max="10501" width="20.28515625" style="1" customWidth="1"/>
    <col min="10502" max="10502" width="11.42578125" style="1" customWidth="1"/>
    <col min="10503" max="10503" width="16.28515625" style="1" customWidth="1"/>
    <col min="10504" max="10504" width="21.7109375" style="1" customWidth="1"/>
    <col min="10505" max="10505" width="0.140625" style="1" customWidth="1"/>
    <col min="10506" max="10506" width="0" style="1" hidden="1" customWidth="1"/>
    <col min="10507" max="10752" width="9.140625" style="1"/>
    <col min="10753" max="10753" width="4.140625" style="1" customWidth="1"/>
    <col min="10754" max="10754" width="21.28515625" style="1" customWidth="1"/>
    <col min="10755" max="10755" width="19" style="1" customWidth="1"/>
    <col min="10756" max="10756" width="23.5703125" style="1" customWidth="1"/>
    <col min="10757" max="10757" width="20.28515625" style="1" customWidth="1"/>
    <col min="10758" max="10758" width="11.42578125" style="1" customWidth="1"/>
    <col min="10759" max="10759" width="16.28515625" style="1" customWidth="1"/>
    <col min="10760" max="10760" width="21.7109375" style="1" customWidth="1"/>
    <col min="10761" max="10761" width="0.140625" style="1" customWidth="1"/>
    <col min="10762" max="10762" width="0" style="1" hidden="1" customWidth="1"/>
    <col min="10763" max="11008" width="9.140625" style="1"/>
    <col min="11009" max="11009" width="4.140625" style="1" customWidth="1"/>
    <col min="11010" max="11010" width="21.28515625" style="1" customWidth="1"/>
    <col min="11011" max="11011" width="19" style="1" customWidth="1"/>
    <col min="11012" max="11012" width="23.5703125" style="1" customWidth="1"/>
    <col min="11013" max="11013" width="20.28515625" style="1" customWidth="1"/>
    <col min="11014" max="11014" width="11.42578125" style="1" customWidth="1"/>
    <col min="11015" max="11015" width="16.28515625" style="1" customWidth="1"/>
    <col min="11016" max="11016" width="21.7109375" style="1" customWidth="1"/>
    <col min="11017" max="11017" width="0.140625" style="1" customWidth="1"/>
    <col min="11018" max="11018" width="0" style="1" hidden="1" customWidth="1"/>
    <col min="11019" max="11264" width="9.140625" style="1"/>
    <col min="11265" max="11265" width="4.140625" style="1" customWidth="1"/>
    <col min="11266" max="11266" width="21.28515625" style="1" customWidth="1"/>
    <col min="11267" max="11267" width="19" style="1" customWidth="1"/>
    <col min="11268" max="11268" width="23.5703125" style="1" customWidth="1"/>
    <col min="11269" max="11269" width="20.28515625" style="1" customWidth="1"/>
    <col min="11270" max="11270" width="11.42578125" style="1" customWidth="1"/>
    <col min="11271" max="11271" width="16.28515625" style="1" customWidth="1"/>
    <col min="11272" max="11272" width="21.7109375" style="1" customWidth="1"/>
    <col min="11273" max="11273" width="0.140625" style="1" customWidth="1"/>
    <col min="11274" max="11274" width="0" style="1" hidden="1" customWidth="1"/>
    <col min="11275" max="11520" width="9.140625" style="1"/>
    <col min="11521" max="11521" width="4.140625" style="1" customWidth="1"/>
    <col min="11522" max="11522" width="21.28515625" style="1" customWidth="1"/>
    <col min="11523" max="11523" width="19" style="1" customWidth="1"/>
    <col min="11524" max="11524" width="23.5703125" style="1" customWidth="1"/>
    <col min="11525" max="11525" width="20.28515625" style="1" customWidth="1"/>
    <col min="11526" max="11526" width="11.42578125" style="1" customWidth="1"/>
    <col min="11527" max="11527" width="16.28515625" style="1" customWidth="1"/>
    <col min="11528" max="11528" width="21.7109375" style="1" customWidth="1"/>
    <col min="11529" max="11529" width="0.140625" style="1" customWidth="1"/>
    <col min="11530" max="11530" width="0" style="1" hidden="1" customWidth="1"/>
    <col min="11531" max="11776" width="9.140625" style="1"/>
    <col min="11777" max="11777" width="4.140625" style="1" customWidth="1"/>
    <col min="11778" max="11778" width="21.28515625" style="1" customWidth="1"/>
    <col min="11779" max="11779" width="19" style="1" customWidth="1"/>
    <col min="11780" max="11780" width="23.5703125" style="1" customWidth="1"/>
    <col min="11781" max="11781" width="20.28515625" style="1" customWidth="1"/>
    <col min="11782" max="11782" width="11.42578125" style="1" customWidth="1"/>
    <col min="11783" max="11783" width="16.28515625" style="1" customWidth="1"/>
    <col min="11784" max="11784" width="21.7109375" style="1" customWidth="1"/>
    <col min="11785" max="11785" width="0.140625" style="1" customWidth="1"/>
    <col min="11786" max="11786" width="0" style="1" hidden="1" customWidth="1"/>
    <col min="11787" max="12032" width="9.140625" style="1"/>
    <col min="12033" max="12033" width="4.140625" style="1" customWidth="1"/>
    <col min="12034" max="12034" width="21.28515625" style="1" customWidth="1"/>
    <col min="12035" max="12035" width="19" style="1" customWidth="1"/>
    <col min="12036" max="12036" width="23.5703125" style="1" customWidth="1"/>
    <col min="12037" max="12037" width="20.28515625" style="1" customWidth="1"/>
    <col min="12038" max="12038" width="11.42578125" style="1" customWidth="1"/>
    <col min="12039" max="12039" width="16.28515625" style="1" customWidth="1"/>
    <col min="12040" max="12040" width="21.7109375" style="1" customWidth="1"/>
    <col min="12041" max="12041" width="0.140625" style="1" customWidth="1"/>
    <col min="12042" max="12042" width="0" style="1" hidden="1" customWidth="1"/>
    <col min="12043" max="12288" width="9.140625" style="1"/>
    <col min="12289" max="12289" width="4.140625" style="1" customWidth="1"/>
    <col min="12290" max="12290" width="21.28515625" style="1" customWidth="1"/>
    <col min="12291" max="12291" width="19" style="1" customWidth="1"/>
    <col min="12292" max="12292" width="23.5703125" style="1" customWidth="1"/>
    <col min="12293" max="12293" width="20.28515625" style="1" customWidth="1"/>
    <col min="12294" max="12294" width="11.42578125" style="1" customWidth="1"/>
    <col min="12295" max="12295" width="16.28515625" style="1" customWidth="1"/>
    <col min="12296" max="12296" width="21.7109375" style="1" customWidth="1"/>
    <col min="12297" max="12297" width="0.140625" style="1" customWidth="1"/>
    <col min="12298" max="12298" width="0" style="1" hidden="1" customWidth="1"/>
    <col min="12299" max="12544" width="9.140625" style="1"/>
    <col min="12545" max="12545" width="4.140625" style="1" customWidth="1"/>
    <col min="12546" max="12546" width="21.28515625" style="1" customWidth="1"/>
    <col min="12547" max="12547" width="19" style="1" customWidth="1"/>
    <col min="12548" max="12548" width="23.5703125" style="1" customWidth="1"/>
    <col min="12549" max="12549" width="20.28515625" style="1" customWidth="1"/>
    <col min="12550" max="12550" width="11.42578125" style="1" customWidth="1"/>
    <col min="12551" max="12551" width="16.28515625" style="1" customWidth="1"/>
    <col min="12552" max="12552" width="21.7109375" style="1" customWidth="1"/>
    <col min="12553" max="12553" width="0.140625" style="1" customWidth="1"/>
    <col min="12554" max="12554" width="0" style="1" hidden="1" customWidth="1"/>
    <col min="12555" max="12800" width="9.140625" style="1"/>
    <col min="12801" max="12801" width="4.140625" style="1" customWidth="1"/>
    <col min="12802" max="12802" width="21.28515625" style="1" customWidth="1"/>
    <col min="12803" max="12803" width="19" style="1" customWidth="1"/>
    <col min="12804" max="12804" width="23.5703125" style="1" customWidth="1"/>
    <col min="12805" max="12805" width="20.28515625" style="1" customWidth="1"/>
    <col min="12806" max="12806" width="11.42578125" style="1" customWidth="1"/>
    <col min="12807" max="12807" width="16.28515625" style="1" customWidth="1"/>
    <col min="12808" max="12808" width="21.7109375" style="1" customWidth="1"/>
    <col min="12809" max="12809" width="0.140625" style="1" customWidth="1"/>
    <col min="12810" max="12810" width="0" style="1" hidden="1" customWidth="1"/>
    <col min="12811" max="13056" width="9.140625" style="1"/>
    <col min="13057" max="13057" width="4.140625" style="1" customWidth="1"/>
    <col min="13058" max="13058" width="21.28515625" style="1" customWidth="1"/>
    <col min="13059" max="13059" width="19" style="1" customWidth="1"/>
    <col min="13060" max="13060" width="23.5703125" style="1" customWidth="1"/>
    <col min="13061" max="13061" width="20.28515625" style="1" customWidth="1"/>
    <col min="13062" max="13062" width="11.42578125" style="1" customWidth="1"/>
    <col min="13063" max="13063" width="16.28515625" style="1" customWidth="1"/>
    <col min="13064" max="13064" width="21.7109375" style="1" customWidth="1"/>
    <col min="13065" max="13065" width="0.140625" style="1" customWidth="1"/>
    <col min="13066" max="13066" width="0" style="1" hidden="1" customWidth="1"/>
    <col min="13067" max="13312" width="9.140625" style="1"/>
    <col min="13313" max="13313" width="4.140625" style="1" customWidth="1"/>
    <col min="13314" max="13314" width="21.28515625" style="1" customWidth="1"/>
    <col min="13315" max="13315" width="19" style="1" customWidth="1"/>
    <col min="13316" max="13316" width="23.5703125" style="1" customWidth="1"/>
    <col min="13317" max="13317" width="20.28515625" style="1" customWidth="1"/>
    <col min="13318" max="13318" width="11.42578125" style="1" customWidth="1"/>
    <col min="13319" max="13319" width="16.28515625" style="1" customWidth="1"/>
    <col min="13320" max="13320" width="21.7109375" style="1" customWidth="1"/>
    <col min="13321" max="13321" width="0.140625" style="1" customWidth="1"/>
    <col min="13322" max="13322" width="0" style="1" hidden="1" customWidth="1"/>
    <col min="13323" max="13568" width="9.140625" style="1"/>
    <col min="13569" max="13569" width="4.140625" style="1" customWidth="1"/>
    <col min="13570" max="13570" width="21.28515625" style="1" customWidth="1"/>
    <col min="13571" max="13571" width="19" style="1" customWidth="1"/>
    <col min="13572" max="13572" width="23.5703125" style="1" customWidth="1"/>
    <col min="13573" max="13573" width="20.28515625" style="1" customWidth="1"/>
    <col min="13574" max="13574" width="11.42578125" style="1" customWidth="1"/>
    <col min="13575" max="13575" width="16.28515625" style="1" customWidth="1"/>
    <col min="13576" max="13576" width="21.7109375" style="1" customWidth="1"/>
    <col min="13577" max="13577" width="0.140625" style="1" customWidth="1"/>
    <col min="13578" max="13578" width="0" style="1" hidden="1" customWidth="1"/>
    <col min="13579" max="13824" width="9.140625" style="1"/>
    <col min="13825" max="13825" width="4.140625" style="1" customWidth="1"/>
    <col min="13826" max="13826" width="21.28515625" style="1" customWidth="1"/>
    <col min="13827" max="13827" width="19" style="1" customWidth="1"/>
    <col min="13828" max="13828" width="23.5703125" style="1" customWidth="1"/>
    <col min="13829" max="13829" width="20.28515625" style="1" customWidth="1"/>
    <col min="13830" max="13830" width="11.42578125" style="1" customWidth="1"/>
    <col min="13831" max="13831" width="16.28515625" style="1" customWidth="1"/>
    <col min="13832" max="13832" width="21.7109375" style="1" customWidth="1"/>
    <col min="13833" max="13833" width="0.140625" style="1" customWidth="1"/>
    <col min="13834" max="13834" width="0" style="1" hidden="1" customWidth="1"/>
    <col min="13835" max="14080" width="9.140625" style="1"/>
    <col min="14081" max="14081" width="4.140625" style="1" customWidth="1"/>
    <col min="14082" max="14082" width="21.28515625" style="1" customWidth="1"/>
    <col min="14083" max="14083" width="19" style="1" customWidth="1"/>
    <col min="14084" max="14084" width="23.5703125" style="1" customWidth="1"/>
    <col min="14085" max="14085" width="20.28515625" style="1" customWidth="1"/>
    <col min="14086" max="14086" width="11.42578125" style="1" customWidth="1"/>
    <col min="14087" max="14087" width="16.28515625" style="1" customWidth="1"/>
    <col min="14088" max="14088" width="21.7109375" style="1" customWidth="1"/>
    <col min="14089" max="14089" width="0.140625" style="1" customWidth="1"/>
    <col min="14090" max="14090" width="0" style="1" hidden="1" customWidth="1"/>
    <col min="14091" max="14336" width="9.140625" style="1"/>
    <col min="14337" max="14337" width="4.140625" style="1" customWidth="1"/>
    <col min="14338" max="14338" width="21.28515625" style="1" customWidth="1"/>
    <col min="14339" max="14339" width="19" style="1" customWidth="1"/>
    <col min="14340" max="14340" width="23.5703125" style="1" customWidth="1"/>
    <col min="14341" max="14341" width="20.28515625" style="1" customWidth="1"/>
    <col min="14342" max="14342" width="11.42578125" style="1" customWidth="1"/>
    <col min="14343" max="14343" width="16.28515625" style="1" customWidth="1"/>
    <col min="14344" max="14344" width="21.7109375" style="1" customWidth="1"/>
    <col min="14345" max="14345" width="0.140625" style="1" customWidth="1"/>
    <col min="14346" max="14346" width="0" style="1" hidden="1" customWidth="1"/>
    <col min="14347" max="14592" width="9.140625" style="1"/>
    <col min="14593" max="14593" width="4.140625" style="1" customWidth="1"/>
    <col min="14594" max="14594" width="21.28515625" style="1" customWidth="1"/>
    <col min="14595" max="14595" width="19" style="1" customWidth="1"/>
    <col min="14596" max="14596" width="23.5703125" style="1" customWidth="1"/>
    <col min="14597" max="14597" width="20.28515625" style="1" customWidth="1"/>
    <col min="14598" max="14598" width="11.42578125" style="1" customWidth="1"/>
    <col min="14599" max="14599" width="16.28515625" style="1" customWidth="1"/>
    <col min="14600" max="14600" width="21.7109375" style="1" customWidth="1"/>
    <col min="14601" max="14601" width="0.140625" style="1" customWidth="1"/>
    <col min="14602" max="14602" width="0" style="1" hidden="1" customWidth="1"/>
    <col min="14603" max="14848" width="9.140625" style="1"/>
    <col min="14849" max="14849" width="4.140625" style="1" customWidth="1"/>
    <col min="14850" max="14850" width="21.28515625" style="1" customWidth="1"/>
    <col min="14851" max="14851" width="19" style="1" customWidth="1"/>
    <col min="14852" max="14852" width="23.5703125" style="1" customWidth="1"/>
    <col min="14853" max="14853" width="20.28515625" style="1" customWidth="1"/>
    <col min="14854" max="14854" width="11.42578125" style="1" customWidth="1"/>
    <col min="14855" max="14855" width="16.28515625" style="1" customWidth="1"/>
    <col min="14856" max="14856" width="21.7109375" style="1" customWidth="1"/>
    <col min="14857" max="14857" width="0.140625" style="1" customWidth="1"/>
    <col min="14858" max="14858" width="0" style="1" hidden="1" customWidth="1"/>
    <col min="14859" max="15104" width="9.140625" style="1"/>
    <col min="15105" max="15105" width="4.140625" style="1" customWidth="1"/>
    <col min="15106" max="15106" width="21.28515625" style="1" customWidth="1"/>
    <col min="15107" max="15107" width="19" style="1" customWidth="1"/>
    <col min="15108" max="15108" width="23.5703125" style="1" customWidth="1"/>
    <col min="15109" max="15109" width="20.28515625" style="1" customWidth="1"/>
    <col min="15110" max="15110" width="11.42578125" style="1" customWidth="1"/>
    <col min="15111" max="15111" width="16.28515625" style="1" customWidth="1"/>
    <col min="15112" max="15112" width="21.7109375" style="1" customWidth="1"/>
    <col min="15113" max="15113" width="0.140625" style="1" customWidth="1"/>
    <col min="15114" max="15114" width="0" style="1" hidden="1" customWidth="1"/>
    <col min="15115" max="15360" width="9.140625" style="1"/>
    <col min="15361" max="15361" width="4.140625" style="1" customWidth="1"/>
    <col min="15362" max="15362" width="21.28515625" style="1" customWidth="1"/>
    <col min="15363" max="15363" width="19" style="1" customWidth="1"/>
    <col min="15364" max="15364" width="23.5703125" style="1" customWidth="1"/>
    <col min="15365" max="15365" width="20.28515625" style="1" customWidth="1"/>
    <col min="15366" max="15366" width="11.42578125" style="1" customWidth="1"/>
    <col min="15367" max="15367" width="16.28515625" style="1" customWidth="1"/>
    <col min="15368" max="15368" width="21.7109375" style="1" customWidth="1"/>
    <col min="15369" max="15369" width="0.140625" style="1" customWidth="1"/>
    <col min="15370" max="15370" width="0" style="1" hidden="1" customWidth="1"/>
    <col min="15371" max="15616" width="9.140625" style="1"/>
    <col min="15617" max="15617" width="4.140625" style="1" customWidth="1"/>
    <col min="15618" max="15618" width="21.28515625" style="1" customWidth="1"/>
    <col min="15619" max="15619" width="19" style="1" customWidth="1"/>
    <col min="15620" max="15620" width="23.5703125" style="1" customWidth="1"/>
    <col min="15621" max="15621" width="20.28515625" style="1" customWidth="1"/>
    <col min="15622" max="15622" width="11.42578125" style="1" customWidth="1"/>
    <col min="15623" max="15623" width="16.28515625" style="1" customWidth="1"/>
    <col min="15624" max="15624" width="21.7109375" style="1" customWidth="1"/>
    <col min="15625" max="15625" width="0.140625" style="1" customWidth="1"/>
    <col min="15626" max="15626" width="0" style="1" hidden="1" customWidth="1"/>
    <col min="15627" max="15872" width="9.140625" style="1"/>
    <col min="15873" max="15873" width="4.140625" style="1" customWidth="1"/>
    <col min="15874" max="15874" width="21.28515625" style="1" customWidth="1"/>
    <col min="15875" max="15875" width="19" style="1" customWidth="1"/>
    <col min="15876" max="15876" width="23.5703125" style="1" customWidth="1"/>
    <col min="15877" max="15877" width="20.28515625" style="1" customWidth="1"/>
    <col min="15878" max="15878" width="11.42578125" style="1" customWidth="1"/>
    <col min="15879" max="15879" width="16.28515625" style="1" customWidth="1"/>
    <col min="15880" max="15880" width="21.7109375" style="1" customWidth="1"/>
    <col min="15881" max="15881" width="0.140625" style="1" customWidth="1"/>
    <col min="15882" max="15882" width="0" style="1" hidden="1" customWidth="1"/>
    <col min="15883" max="16128" width="9.140625" style="1"/>
    <col min="16129" max="16129" width="4.140625" style="1" customWidth="1"/>
    <col min="16130" max="16130" width="21.28515625" style="1" customWidth="1"/>
    <col min="16131" max="16131" width="19" style="1" customWidth="1"/>
    <col min="16132" max="16132" width="23.5703125" style="1" customWidth="1"/>
    <col min="16133" max="16133" width="20.28515625" style="1" customWidth="1"/>
    <col min="16134" max="16134" width="11.42578125" style="1" customWidth="1"/>
    <col min="16135" max="16135" width="16.28515625" style="1" customWidth="1"/>
    <col min="16136" max="16136" width="21.7109375" style="1" customWidth="1"/>
    <col min="16137" max="16137" width="0.140625" style="1" customWidth="1"/>
    <col min="16138" max="16138" width="0" style="1" hidden="1" customWidth="1"/>
    <col min="16139" max="16384" width="9.140625" style="1"/>
  </cols>
  <sheetData>
    <row r="1" spans="1:10" ht="15.75">
      <c r="A1" s="47" t="s">
        <v>46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20.25" customHeight="1">
      <c r="A2" s="49" t="s">
        <v>47</v>
      </c>
      <c r="B2" s="50"/>
      <c r="C2" s="50"/>
      <c r="D2" s="50"/>
      <c r="E2" s="50"/>
      <c r="F2" s="50"/>
      <c r="G2" s="50"/>
      <c r="H2" s="50"/>
      <c r="I2" s="50"/>
      <c r="J2" s="50"/>
    </row>
    <row r="3" spans="1:10">
      <c r="D3" s="51"/>
      <c r="E3" s="51"/>
      <c r="F3" s="51"/>
      <c r="G3" s="51"/>
      <c r="H3" s="51"/>
      <c r="I3" s="51"/>
    </row>
    <row r="4" spans="1:10">
      <c r="I4" s="51" t="s">
        <v>5</v>
      </c>
      <c r="J4" s="51"/>
    </row>
    <row r="5" spans="1:10" ht="55.5" customHeight="1">
      <c r="A5" s="2" t="s">
        <v>6</v>
      </c>
      <c r="B5" s="4" t="s">
        <v>7</v>
      </c>
      <c r="C5" s="5" t="s">
        <v>0</v>
      </c>
      <c r="D5" s="2" t="s">
        <v>8</v>
      </c>
      <c r="E5" s="2" t="s">
        <v>9</v>
      </c>
      <c r="F5" s="2" t="s">
        <v>10</v>
      </c>
      <c r="G5" s="2" t="s">
        <v>1</v>
      </c>
      <c r="H5" s="2" t="s">
        <v>43</v>
      </c>
      <c r="I5" s="2" t="s">
        <v>11</v>
      </c>
      <c r="J5" s="2" t="s">
        <v>12</v>
      </c>
    </row>
    <row r="6" spans="1:10" ht="24" customHeight="1">
      <c r="A6" s="6" t="s">
        <v>13</v>
      </c>
      <c r="B6" s="52" t="s">
        <v>45</v>
      </c>
      <c r="C6" s="7" t="s">
        <v>49</v>
      </c>
      <c r="D6" s="8" t="s">
        <v>2</v>
      </c>
      <c r="E6" s="2"/>
      <c r="F6" s="2"/>
      <c r="G6" s="2" t="s">
        <v>54</v>
      </c>
      <c r="H6" s="9">
        <f>17.95*9.8</f>
        <v>175.91</v>
      </c>
      <c r="I6" s="2"/>
      <c r="J6" s="2"/>
    </row>
    <row r="7" spans="1:10" ht="31.5" customHeight="1">
      <c r="A7" s="10" t="s">
        <v>14</v>
      </c>
      <c r="B7" s="53"/>
      <c r="C7" s="11" t="s">
        <v>52</v>
      </c>
      <c r="D7" s="12" t="s">
        <v>15</v>
      </c>
      <c r="E7" s="11" t="s">
        <v>48</v>
      </c>
      <c r="F7" s="7" t="s">
        <v>51</v>
      </c>
      <c r="G7" s="13" t="s">
        <v>53</v>
      </c>
      <c r="H7" s="9">
        <f>37.83*8.71</f>
        <v>329.49930000000001</v>
      </c>
      <c r="I7" s="7" t="s">
        <v>16</v>
      </c>
      <c r="J7" s="14">
        <f>H7*I7</f>
        <v>3166.4882729999999</v>
      </c>
    </row>
    <row r="8" spans="1:10" ht="24.75" customHeight="1">
      <c r="A8" s="10" t="s">
        <v>17</v>
      </c>
      <c r="B8" s="54"/>
      <c r="C8" s="7" t="s">
        <v>50</v>
      </c>
      <c r="D8" s="8" t="s">
        <v>18</v>
      </c>
      <c r="E8" s="11"/>
      <c r="F8" s="7"/>
      <c r="G8" s="2" t="s">
        <v>55</v>
      </c>
      <c r="H8" s="9">
        <f>14.41*8.5</f>
        <v>122.485</v>
      </c>
      <c r="I8" s="7"/>
      <c r="J8" s="14"/>
    </row>
    <row r="9" spans="1:10" ht="26.25" customHeight="1">
      <c r="A9" s="10" t="s">
        <v>33</v>
      </c>
      <c r="B9" s="15"/>
      <c r="C9" s="16"/>
      <c r="D9" s="17" t="s">
        <v>19</v>
      </c>
      <c r="E9" s="11"/>
      <c r="F9" s="18"/>
      <c r="G9" s="18"/>
      <c r="H9" s="19">
        <f>H6+H7+H8</f>
        <v>627.89430000000004</v>
      </c>
      <c r="I9" s="7"/>
      <c r="J9" s="14"/>
    </row>
    <row r="10" spans="1:10" ht="26.25" customHeight="1">
      <c r="A10" s="20"/>
      <c r="B10" s="17"/>
      <c r="C10" s="11"/>
      <c r="D10" s="17"/>
      <c r="E10" s="11"/>
      <c r="F10" s="18"/>
      <c r="G10" s="18"/>
      <c r="H10" s="19"/>
      <c r="I10" s="21"/>
      <c r="J10" s="22"/>
    </row>
    <row r="11" spans="1:10" ht="22.5" customHeight="1">
      <c r="A11" s="23"/>
      <c r="B11" s="23"/>
      <c r="C11" s="24"/>
      <c r="D11" s="25"/>
      <c r="E11" s="24"/>
      <c r="F11" s="26"/>
      <c r="G11" s="26"/>
      <c r="H11" s="27"/>
      <c r="I11" s="26"/>
      <c r="J11" s="27"/>
    </row>
    <row r="12" spans="1:10" s="3" customFormat="1" ht="12.75" customHeight="1">
      <c r="A12" s="28"/>
      <c r="B12" s="29"/>
      <c r="C12" s="30"/>
      <c r="D12" s="25"/>
      <c r="E12" s="24"/>
      <c r="F12" s="28"/>
      <c r="G12" s="28"/>
      <c r="H12" s="31"/>
      <c r="I12" s="28"/>
      <c r="J12" s="32"/>
    </row>
    <row r="13" spans="1:10" s="3" customFormat="1" ht="14.25" customHeight="1">
      <c r="C13" s="3" t="s">
        <v>20</v>
      </c>
      <c r="F13" s="3" t="s">
        <v>21</v>
      </c>
    </row>
    <row r="14" spans="1:10" s="3" customFormat="1" ht="10.5" customHeight="1"/>
    <row r="15" spans="1:10" s="3" customFormat="1" ht="14.25" customHeight="1">
      <c r="C15" s="3" t="s">
        <v>22</v>
      </c>
      <c r="F15" s="3" t="s">
        <v>68</v>
      </c>
    </row>
    <row r="16" spans="1:10" s="3" customFormat="1"/>
    <row r="17" spans="1:7">
      <c r="A17" s="28"/>
      <c r="B17" s="28"/>
      <c r="C17" s="28"/>
      <c r="D17" s="28"/>
      <c r="E17" s="28"/>
      <c r="F17" s="28"/>
      <c r="G17" s="28"/>
    </row>
  </sheetData>
  <mergeCells count="5">
    <mergeCell ref="A1:J1"/>
    <mergeCell ref="A2:J2"/>
    <mergeCell ref="D3:I3"/>
    <mergeCell ref="I4:J4"/>
    <mergeCell ref="B6:B8"/>
  </mergeCells>
  <pageMargins left="0.39370078740157483" right="0.39370078740157483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1"/>
  <sheetViews>
    <sheetView tabSelected="1" workbookViewId="0">
      <selection activeCell="L7" sqref="L7:L17"/>
    </sheetView>
  </sheetViews>
  <sheetFormatPr defaultRowHeight="12.75"/>
  <cols>
    <col min="1" max="1" width="4.140625" style="3" customWidth="1"/>
    <col min="2" max="2" width="6.140625" style="3" customWidth="1"/>
    <col min="3" max="3" width="34.7109375" style="3" customWidth="1"/>
    <col min="4" max="4" width="7.5703125" style="3" customWidth="1"/>
    <col min="5" max="6" width="11" style="3" customWidth="1"/>
    <col min="7" max="7" width="9.140625" style="3" customWidth="1"/>
    <col min="8" max="8" width="9.85546875" style="3" customWidth="1"/>
    <col min="9" max="9" width="9.140625" style="3"/>
    <col min="10" max="10" width="9.7109375" style="3" customWidth="1"/>
    <col min="11" max="11" width="11.5703125" style="3" customWidth="1"/>
    <col min="12" max="12" width="20.28515625" style="3" customWidth="1"/>
    <col min="13" max="256" width="9.140625" style="1"/>
    <col min="257" max="257" width="4.140625" style="1" customWidth="1"/>
    <col min="258" max="258" width="6.140625" style="1" customWidth="1"/>
    <col min="259" max="259" width="34.7109375" style="1" customWidth="1"/>
    <col min="260" max="260" width="7.5703125" style="1" customWidth="1"/>
    <col min="261" max="262" width="11" style="1" customWidth="1"/>
    <col min="263" max="263" width="9.140625" style="1" customWidth="1"/>
    <col min="264" max="264" width="9.85546875" style="1" customWidth="1"/>
    <col min="265" max="265" width="9.140625" style="1"/>
    <col min="266" max="266" width="9.7109375" style="1" customWidth="1"/>
    <col min="267" max="267" width="9.5703125" style="1" customWidth="1"/>
    <col min="268" max="268" width="18.7109375" style="1" customWidth="1"/>
    <col min="269" max="512" width="9.140625" style="1"/>
    <col min="513" max="513" width="4.140625" style="1" customWidth="1"/>
    <col min="514" max="514" width="6.140625" style="1" customWidth="1"/>
    <col min="515" max="515" width="34.7109375" style="1" customWidth="1"/>
    <col min="516" max="516" width="7.5703125" style="1" customWidth="1"/>
    <col min="517" max="518" width="11" style="1" customWidth="1"/>
    <col min="519" max="519" width="9.140625" style="1" customWidth="1"/>
    <col min="520" max="520" width="9.85546875" style="1" customWidth="1"/>
    <col min="521" max="521" width="9.140625" style="1"/>
    <col min="522" max="522" width="9.7109375" style="1" customWidth="1"/>
    <col min="523" max="523" width="9.5703125" style="1" customWidth="1"/>
    <col min="524" max="524" width="18.7109375" style="1" customWidth="1"/>
    <col min="525" max="768" width="9.140625" style="1"/>
    <col min="769" max="769" width="4.140625" style="1" customWidth="1"/>
    <col min="770" max="770" width="6.140625" style="1" customWidth="1"/>
    <col min="771" max="771" width="34.7109375" style="1" customWidth="1"/>
    <col min="772" max="772" width="7.5703125" style="1" customWidth="1"/>
    <col min="773" max="774" width="11" style="1" customWidth="1"/>
    <col min="775" max="775" width="9.140625" style="1" customWidth="1"/>
    <col min="776" max="776" width="9.85546875" style="1" customWidth="1"/>
    <col min="777" max="777" width="9.140625" style="1"/>
    <col min="778" max="778" width="9.7109375" style="1" customWidth="1"/>
    <col min="779" max="779" width="9.5703125" style="1" customWidth="1"/>
    <col min="780" max="780" width="18.7109375" style="1" customWidth="1"/>
    <col min="781" max="1024" width="9.140625" style="1"/>
    <col min="1025" max="1025" width="4.140625" style="1" customWidth="1"/>
    <col min="1026" max="1026" width="6.140625" style="1" customWidth="1"/>
    <col min="1027" max="1027" width="34.7109375" style="1" customWidth="1"/>
    <col min="1028" max="1028" width="7.5703125" style="1" customWidth="1"/>
    <col min="1029" max="1030" width="11" style="1" customWidth="1"/>
    <col min="1031" max="1031" width="9.140625" style="1" customWidth="1"/>
    <col min="1032" max="1032" width="9.85546875" style="1" customWidth="1"/>
    <col min="1033" max="1033" width="9.140625" style="1"/>
    <col min="1034" max="1034" width="9.7109375" style="1" customWidth="1"/>
    <col min="1035" max="1035" width="9.5703125" style="1" customWidth="1"/>
    <col min="1036" max="1036" width="18.7109375" style="1" customWidth="1"/>
    <col min="1037" max="1280" width="9.140625" style="1"/>
    <col min="1281" max="1281" width="4.140625" style="1" customWidth="1"/>
    <col min="1282" max="1282" width="6.140625" style="1" customWidth="1"/>
    <col min="1283" max="1283" width="34.7109375" style="1" customWidth="1"/>
    <col min="1284" max="1284" width="7.5703125" style="1" customWidth="1"/>
    <col min="1285" max="1286" width="11" style="1" customWidth="1"/>
    <col min="1287" max="1287" width="9.140625" style="1" customWidth="1"/>
    <col min="1288" max="1288" width="9.85546875" style="1" customWidth="1"/>
    <col min="1289" max="1289" width="9.140625" style="1"/>
    <col min="1290" max="1290" width="9.7109375" style="1" customWidth="1"/>
    <col min="1291" max="1291" width="9.5703125" style="1" customWidth="1"/>
    <col min="1292" max="1292" width="18.7109375" style="1" customWidth="1"/>
    <col min="1293" max="1536" width="9.140625" style="1"/>
    <col min="1537" max="1537" width="4.140625" style="1" customWidth="1"/>
    <col min="1538" max="1538" width="6.140625" style="1" customWidth="1"/>
    <col min="1539" max="1539" width="34.7109375" style="1" customWidth="1"/>
    <col min="1540" max="1540" width="7.5703125" style="1" customWidth="1"/>
    <col min="1541" max="1542" width="11" style="1" customWidth="1"/>
    <col min="1543" max="1543" width="9.140625" style="1" customWidth="1"/>
    <col min="1544" max="1544" width="9.85546875" style="1" customWidth="1"/>
    <col min="1545" max="1545" width="9.140625" style="1"/>
    <col min="1546" max="1546" width="9.7109375" style="1" customWidth="1"/>
    <col min="1547" max="1547" width="9.5703125" style="1" customWidth="1"/>
    <col min="1548" max="1548" width="18.7109375" style="1" customWidth="1"/>
    <col min="1549" max="1792" width="9.140625" style="1"/>
    <col min="1793" max="1793" width="4.140625" style="1" customWidth="1"/>
    <col min="1794" max="1794" width="6.140625" style="1" customWidth="1"/>
    <col min="1795" max="1795" width="34.7109375" style="1" customWidth="1"/>
    <col min="1796" max="1796" width="7.5703125" style="1" customWidth="1"/>
    <col min="1797" max="1798" width="11" style="1" customWidth="1"/>
    <col min="1799" max="1799" width="9.140625" style="1" customWidth="1"/>
    <col min="1800" max="1800" width="9.85546875" style="1" customWidth="1"/>
    <col min="1801" max="1801" width="9.140625" style="1"/>
    <col min="1802" max="1802" width="9.7109375" style="1" customWidth="1"/>
    <col min="1803" max="1803" width="9.5703125" style="1" customWidth="1"/>
    <col min="1804" max="1804" width="18.7109375" style="1" customWidth="1"/>
    <col min="1805" max="2048" width="9.140625" style="1"/>
    <col min="2049" max="2049" width="4.140625" style="1" customWidth="1"/>
    <col min="2050" max="2050" width="6.140625" style="1" customWidth="1"/>
    <col min="2051" max="2051" width="34.7109375" style="1" customWidth="1"/>
    <col min="2052" max="2052" width="7.5703125" style="1" customWidth="1"/>
    <col min="2053" max="2054" width="11" style="1" customWidth="1"/>
    <col min="2055" max="2055" width="9.140625" style="1" customWidth="1"/>
    <col min="2056" max="2056" width="9.85546875" style="1" customWidth="1"/>
    <col min="2057" max="2057" width="9.140625" style="1"/>
    <col min="2058" max="2058" width="9.7109375" style="1" customWidth="1"/>
    <col min="2059" max="2059" width="9.5703125" style="1" customWidth="1"/>
    <col min="2060" max="2060" width="18.7109375" style="1" customWidth="1"/>
    <col min="2061" max="2304" width="9.140625" style="1"/>
    <col min="2305" max="2305" width="4.140625" style="1" customWidth="1"/>
    <col min="2306" max="2306" width="6.140625" style="1" customWidth="1"/>
    <col min="2307" max="2307" width="34.7109375" style="1" customWidth="1"/>
    <col min="2308" max="2308" width="7.5703125" style="1" customWidth="1"/>
    <col min="2309" max="2310" width="11" style="1" customWidth="1"/>
    <col min="2311" max="2311" width="9.140625" style="1" customWidth="1"/>
    <col min="2312" max="2312" width="9.85546875" style="1" customWidth="1"/>
    <col min="2313" max="2313" width="9.140625" style="1"/>
    <col min="2314" max="2314" width="9.7109375" style="1" customWidth="1"/>
    <col min="2315" max="2315" width="9.5703125" style="1" customWidth="1"/>
    <col min="2316" max="2316" width="18.7109375" style="1" customWidth="1"/>
    <col min="2317" max="2560" width="9.140625" style="1"/>
    <col min="2561" max="2561" width="4.140625" style="1" customWidth="1"/>
    <col min="2562" max="2562" width="6.140625" style="1" customWidth="1"/>
    <col min="2563" max="2563" width="34.7109375" style="1" customWidth="1"/>
    <col min="2564" max="2564" width="7.5703125" style="1" customWidth="1"/>
    <col min="2565" max="2566" width="11" style="1" customWidth="1"/>
    <col min="2567" max="2567" width="9.140625" style="1" customWidth="1"/>
    <col min="2568" max="2568" width="9.85546875" style="1" customWidth="1"/>
    <col min="2569" max="2569" width="9.140625" style="1"/>
    <col min="2570" max="2570" width="9.7109375" style="1" customWidth="1"/>
    <col min="2571" max="2571" width="9.5703125" style="1" customWidth="1"/>
    <col min="2572" max="2572" width="18.7109375" style="1" customWidth="1"/>
    <col min="2573" max="2816" width="9.140625" style="1"/>
    <col min="2817" max="2817" width="4.140625" style="1" customWidth="1"/>
    <col min="2818" max="2818" width="6.140625" style="1" customWidth="1"/>
    <col min="2819" max="2819" width="34.7109375" style="1" customWidth="1"/>
    <col min="2820" max="2820" width="7.5703125" style="1" customWidth="1"/>
    <col min="2821" max="2822" width="11" style="1" customWidth="1"/>
    <col min="2823" max="2823" width="9.140625" style="1" customWidth="1"/>
    <col min="2824" max="2824" width="9.85546875" style="1" customWidth="1"/>
    <col min="2825" max="2825" width="9.140625" style="1"/>
    <col min="2826" max="2826" width="9.7109375" style="1" customWidth="1"/>
    <col min="2827" max="2827" width="9.5703125" style="1" customWidth="1"/>
    <col min="2828" max="2828" width="18.7109375" style="1" customWidth="1"/>
    <col min="2829" max="3072" width="9.140625" style="1"/>
    <col min="3073" max="3073" width="4.140625" style="1" customWidth="1"/>
    <col min="3074" max="3074" width="6.140625" style="1" customWidth="1"/>
    <col min="3075" max="3075" width="34.7109375" style="1" customWidth="1"/>
    <col min="3076" max="3076" width="7.5703125" style="1" customWidth="1"/>
    <col min="3077" max="3078" width="11" style="1" customWidth="1"/>
    <col min="3079" max="3079" width="9.140625" style="1" customWidth="1"/>
    <col min="3080" max="3080" width="9.85546875" style="1" customWidth="1"/>
    <col min="3081" max="3081" width="9.140625" style="1"/>
    <col min="3082" max="3082" width="9.7109375" style="1" customWidth="1"/>
    <col min="3083" max="3083" width="9.5703125" style="1" customWidth="1"/>
    <col min="3084" max="3084" width="18.7109375" style="1" customWidth="1"/>
    <col min="3085" max="3328" width="9.140625" style="1"/>
    <col min="3329" max="3329" width="4.140625" style="1" customWidth="1"/>
    <col min="3330" max="3330" width="6.140625" style="1" customWidth="1"/>
    <col min="3331" max="3331" width="34.7109375" style="1" customWidth="1"/>
    <col min="3332" max="3332" width="7.5703125" style="1" customWidth="1"/>
    <col min="3333" max="3334" width="11" style="1" customWidth="1"/>
    <col min="3335" max="3335" width="9.140625" style="1" customWidth="1"/>
    <col min="3336" max="3336" width="9.85546875" style="1" customWidth="1"/>
    <col min="3337" max="3337" width="9.140625" style="1"/>
    <col min="3338" max="3338" width="9.7109375" style="1" customWidth="1"/>
    <col min="3339" max="3339" width="9.5703125" style="1" customWidth="1"/>
    <col min="3340" max="3340" width="18.7109375" style="1" customWidth="1"/>
    <col min="3341" max="3584" width="9.140625" style="1"/>
    <col min="3585" max="3585" width="4.140625" style="1" customWidth="1"/>
    <col min="3586" max="3586" width="6.140625" style="1" customWidth="1"/>
    <col min="3587" max="3587" width="34.7109375" style="1" customWidth="1"/>
    <col min="3588" max="3588" width="7.5703125" style="1" customWidth="1"/>
    <col min="3589" max="3590" width="11" style="1" customWidth="1"/>
    <col min="3591" max="3591" width="9.140625" style="1" customWidth="1"/>
    <col min="3592" max="3592" width="9.85546875" style="1" customWidth="1"/>
    <col min="3593" max="3593" width="9.140625" style="1"/>
    <col min="3594" max="3594" width="9.7109375" style="1" customWidth="1"/>
    <col min="3595" max="3595" width="9.5703125" style="1" customWidth="1"/>
    <col min="3596" max="3596" width="18.7109375" style="1" customWidth="1"/>
    <col min="3597" max="3840" width="9.140625" style="1"/>
    <col min="3841" max="3841" width="4.140625" style="1" customWidth="1"/>
    <col min="3842" max="3842" width="6.140625" style="1" customWidth="1"/>
    <col min="3843" max="3843" width="34.7109375" style="1" customWidth="1"/>
    <col min="3844" max="3844" width="7.5703125" style="1" customWidth="1"/>
    <col min="3845" max="3846" width="11" style="1" customWidth="1"/>
    <col min="3847" max="3847" width="9.140625" style="1" customWidth="1"/>
    <col min="3848" max="3848" width="9.85546875" style="1" customWidth="1"/>
    <col min="3849" max="3849" width="9.140625" style="1"/>
    <col min="3850" max="3850" width="9.7109375" style="1" customWidth="1"/>
    <col min="3851" max="3851" width="9.5703125" style="1" customWidth="1"/>
    <col min="3852" max="3852" width="18.7109375" style="1" customWidth="1"/>
    <col min="3853" max="4096" width="9.140625" style="1"/>
    <col min="4097" max="4097" width="4.140625" style="1" customWidth="1"/>
    <col min="4098" max="4098" width="6.140625" style="1" customWidth="1"/>
    <col min="4099" max="4099" width="34.7109375" style="1" customWidth="1"/>
    <col min="4100" max="4100" width="7.5703125" style="1" customWidth="1"/>
    <col min="4101" max="4102" width="11" style="1" customWidth="1"/>
    <col min="4103" max="4103" width="9.140625" style="1" customWidth="1"/>
    <col min="4104" max="4104" width="9.85546875" style="1" customWidth="1"/>
    <col min="4105" max="4105" width="9.140625" style="1"/>
    <col min="4106" max="4106" width="9.7109375" style="1" customWidth="1"/>
    <col min="4107" max="4107" width="9.5703125" style="1" customWidth="1"/>
    <col min="4108" max="4108" width="18.7109375" style="1" customWidth="1"/>
    <col min="4109" max="4352" width="9.140625" style="1"/>
    <col min="4353" max="4353" width="4.140625" style="1" customWidth="1"/>
    <col min="4354" max="4354" width="6.140625" style="1" customWidth="1"/>
    <col min="4355" max="4355" width="34.7109375" style="1" customWidth="1"/>
    <col min="4356" max="4356" width="7.5703125" style="1" customWidth="1"/>
    <col min="4357" max="4358" width="11" style="1" customWidth="1"/>
    <col min="4359" max="4359" width="9.140625" style="1" customWidth="1"/>
    <col min="4360" max="4360" width="9.85546875" style="1" customWidth="1"/>
    <col min="4361" max="4361" width="9.140625" style="1"/>
    <col min="4362" max="4362" width="9.7109375" style="1" customWidth="1"/>
    <col min="4363" max="4363" width="9.5703125" style="1" customWidth="1"/>
    <col min="4364" max="4364" width="18.7109375" style="1" customWidth="1"/>
    <col min="4365" max="4608" width="9.140625" style="1"/>
    <col min="4609" max="4609" width="4.140625" style="1" customWidth="1"/>
    <col min="4610" max="4610" width="6.140625" style="1" customWidth="1"/>
    <col min="4611" max="4611" width="34.7109375" style="1" customWidth="1"/>
    <col min="4612" max="4612" width="7.5703125" style="1" customWidth="1"/>
    <col min="4613" max="4614" width="11" style="1" customWidth="1"/>
    <col min="4615" max="4615" width="9.140625" style="1" customWidth="1"/>
    <col min="4616" max="4616" width="9.85546875" style="1" customWidth="1"/>
    <col min="4617" max="4617" width="9.140625" style="1"/>
    <col min="4618" max="4618" width="9.7109375" style="1" customWidth="1"/>
    <col min="4619" max="4619" width="9.5703125" style="1" customWidth="1"/>
    <col min="4620" max="4620" width="18.7109375" style="1" customWidth="1"/>
    <col min="4621" max="4864" width="9.140625" style="1"/>
    <col min="4865" max="4865" width="4.140625" style="1" customWidth="1"/>
    <col min="4866" max="4866" width="6.140625" style="1" customWidth="1"/>
    <col min="4867" max="4867" width="34.7109375" style="1" customWidth="1"/>
    <col min="4868" max="4868" width="7.5703125" style="1" customWidth="1"/>
    <col min="4869" max="4870" width="11" style="1" customWidth="1"/>
    <col min="4871" max="4871" width="9.140625" style="1" customWidth="1"/>
    <col min="4872" max="4872" width="9.85546875" style="1" customWidth="1"/>
    <col min="4873" max="4873" width="9.140625" style="1"/>
    <col min="4874" max="4874" width="9.7109375" style="1" customWidth="1"/>
    <col min="4875" max="4875" width="9.5703125" style="1" customWidth="1"/>
    <col min="4876" max="4876" width="18.7109375" style="1" customWidth="1"/>
    <col min="4877" max="5120" width="9.140625" style="1"/>
    <col min="5121" max="5121" width="4.140625" style="1" customWidth="1"/>
    <col min="5122" max="5122" width="6.140625" style="1" customWidth="1"/>
    <col min="5123" max="5123" width="34.7109375" style="1" customWidth="1"/>
    <col min="5124" max="5124" width="7.5703125" style="1" customWidth="1"/>
    <col min="5125" max="5126" width="11" style="1" customWidth="1"/>
    <col min="5127" max="5127" width="9.140625" style="1" customWidth="1"/>
    <col min="5128" max="5128" width="9.85546875" style="1" customWidth="1"/>
    <col min="5129" max="5129" width="9.140625" style="1"/>
    <col min="5130" max="5130" width="9.7109375" style="1" customWidth="1"/>
    <col min="5131" max="5131" width="9.5703125" style="1" customWidth="1"/>
    <col min="5132" max="5132" width="18.7109375" style="1" customWidth="1"/>
    <col min="5133" max="5376" width="9.140625" style="1"/>
    <col min="5377" max="5377" width="4.140625" style="1" customWidth="1"/>
    <col min="5378" max="5378" width="6.140625" style="1" customWidth="1"/>
    <col min="5379" max="5379" width="34.7109375" style="1" customWidth="1"/>
    <col min="5380" max="5380" width="7.5703125" style="1" customWidth="1"/>
    <col min="5381" max="5382" width="11" style="1" customWidth="1"/>
    <col min="5383" max="5383" width="9.140625" style="1" customWidth="1"/>
    <col min="5384" max="5384" width="9.85546875" style="1" customWidth="1"/>
    <col min="5385" max="5385" width="9.140625" style="1"/>
    <col min="5386" max="5386" width="9.7109375" style="1" customWidth="1"/>
    <col min="5387" max="5387" width="9.5703125" style="1" customWidth="1"/>
    <col min="5388" max="5388" width="18.7109375" style="1" customWidth="1"/>
    <col min="5389" max="5632" width="9.140625" style="1"/>
    <col min="5633" max="5633" width="4.140625" style="1" customWidth="1"/>
    <col min="5634" max="5634" width="6.140625" style="1" customWidth="1"/>
    <col min="5635" max="5635" width="34.7109375" style="1" customWidth="1"/>
    <col min="5636" max="5636" width="7.5703125" style="1" customWidth="1"/>
    <col min="5637" max="5638" width="11" style="1" customWidth="1"/>
    <col min="5639" max="5639" width="9.140625" style="1" customWidth="1"/>
    <col min="5640" max="5640" width="9.85546875" style="1" customWidth="1"/>
    <col min="5641" max="5641" width="9.140625" style="1"/>
    <col min="5642" max="5642" width="9.7109375" style="1" customWidth="1"/>
    <col min="5643" max="5643" width="9.5703125" style="1" customWidth="1"/>
    <col min="5644" max="5644" width="18.7109375" style="1" customWidth="1"/>
    <col min="5645" max="5888" width="9.140625" style="1"/>
    <col min="5889" max="5889" width="4.140625" style="1" customWidth="1"/>
    <col min="5890" max="5890" width="6.140625" style="1" customWidth="1"/>
    <col min="5891" max="5891" width="34.7109375" style="1" customWidth="1"/>
    <col min="5892" max="5892" width="7.5703125" style="1" customWidth="1"/>
    <col min="5893" max="5894" width="11" style="1" customWidth="1"/>
    <col min="5895" max="5895" width="9.140625" style="1" customWidth="1"/>
    <col min="5896" max="5896" width="9.85546875" style="1" customWidth="1"/>
    <col min="5897" max="5897" width="9.140625" style="1"/>
    <col min="5898" max="5898" width="9.7109375" style="1" customWidth="1"/>
    <col min="5899" max="5899" width="9.5703125" style="1" customWidth="1"/>
    <col min="5900" max="5900" width="18.7109375" style="1" customWidth="1"/>
    <col min="5901" max="6144" width="9.140625" style="1"/>
    <col min="6145" max="6145" width="4.140625" style="1" customWidth="1"/>
    <col min="6146" max="6146" width="6.140625" style="1" customWidth="1"/>
    <col min="6147" max="6147" width="34.7109375" style="1" customWidth="1"/>
    <col min="6148" max="6148" width="7.5703125" style="1" customWidth="1"/>
    <col min="6149" max="6150" width="11" style="1" customWidth="1"/>
    <col min="6151" max="6151" width="9.140625" style="1" customWidth="1"/>
    <col min="6152" max="6152" width="9.85546875" style="1" customWidth="1"/>
    <col min="6153" max="6153" width="9.140625" style="1"/>
    <col min="6154" max="6154" width="9.7109375" style="1" customWidth="1"/>
    <col min="6155" max="6155" width="9.5703125" style="1" customWidth="1"/>
    <col min="6156" max="6156" width="18.7109375" style="1" customWidth="1"/>
    <col min="6157" max="6400" width="9.140625" style="1"/>
    <col min="6401" max="6401" width="4.140625" style="1" customWidth="1"/>
    <col min="6402" max="6402" width="6.140625" style="1" customWidth="1"/>
    <col min="6403" max="6403" width="34.7109375" style="1" customWidth="1"/>
    <col min="6404" max="6404" width="7.5703125" style="1" customWidth="1"/>
    <col min="6405" max="6406" width="11" style="1" customWidth="1"/>
    <col min="6407" max="6407" width="9.140625" style="1" customWidth="1"/>
    <col min="6408" max="6408" width="9.85546875" style="1" customWidth="1"/>
    <col min="6409" max="6409" width="9.140625" style="1"/>
    <col min="6410" max="6410" width="9.7109375" style="1" customWidth="1"/>
    <col min="6411" max="6411" width="9.5703125" style="1" customWidth="1"/>
    <col min="6412" max="6412" width="18.7109375" style="1" customWidth="1"/>
    <col min="6413" max="6656" width="9.140625" style="1"/>
    <col min="6657" max="6657" width="4.140625" style="1" customWidth="1"/>
    <col min="6658" max="6658" width="6.140625" style="1" customWidth="1"/>
    <col min="6659" max="6659" width="34.7109375" style="1" customWidth="1"/>
    <col min="6660" max="6660" width="7.5703125" style="1" customWidth="1"/>
    <col min="6661" max="6662" width="11" style="1" customWidth="1"/>
    <col min="6663" max="6663" width="9.140625" style="1" customWidth="1"/>
    <col min="6664" max="6664" width="9.85546875" style="1" customWidth="1"/>
    <col min="6665" max="6665" width="9.140625" style="1"/>
    <col min="6666" max="6666" width="9.7109375" style="1" customWidth="1"/>
    <col min="6667" max="6667" width="9.5703125" style="1" customWidth="1"/>
    <col min="6668" max="6668" width="18.7109375" style="1" customWidth="1"/>
    <col min="6669" max="6912" width="9.140625" style="1"/>
    <col min="6913" max="6913" width="4.140625" style="1" customWidth="1"/>
    <col min="6914" max="6914" width="6.140625" style="1" customWidth="1"/>
    <col min="6915" max="6915" width="34.7109375" style="1" customWidth="1"/>
    <col min="6916" max="6916" width="7.5703125" style="1" customWidth="1"/>
    <col min="6917" max="6918" width="11" style="1" customWidth="1"/>
    <col min="6919" max="6919" width="9.140625" style="1" customWidth="1"/>
    <col min="6920" max="6920" width="9.85546875" style="1" customWidth="1"/>
    <col min="6921" max="6921" width="9.140625" style="1"/>
    <col min="6922" max="6922" width="9.7109375" style="1" customWidth="1"/>
    <col min="6923" max="6923" width="9.5703125" style="1" customWidth="1"/>
    <col min="6924" max="6924" width="18.7109375" style="1" customWidth="1"/>
    <col min="6925" max="7168" width="9.140625" style="1"/>
    <col min="7169" max="7169" width="4.140625" style="1" customWidth="1"/>
    <col min="7170" max="7170" width="6.140625" style="1" customWidth="1"/>
    <col min="7171" max="7171" width="34.7109375" style="1" customWidth="1"/>
    <col min="7172" max="7172" width="7.5703125" style="1" customWidth="1"/>
    <col min="7173" max="7174" width="11" style="1" customWidth="1"/>
    <col min="7175" max="7175" width="9.140625" style="1" customWidth="1"/>
    <col min="7176" max="7176" width="9.85546875" style="1" customWidth="1"/>
    <col min="7177" max="7177" width="9.140625" style="1"/>
    <col min="7178" max="7178" width="9.7109375" style="1" customWidth="1"/>
    <col min="7179" max="7179" width="9.5703125" style="1" customWidth="1"/>
    <col min="7180" max="7180" width="18.7109375" style="1" customWidth="1"/>
    <col min="7181" max="7424" width="9.140625" style="1"/>
    <col min="7425" max="7425" width="4.140625" style="1" customWidth="1"/>
    <col min="7426" max="7426" width="6.140625" style="1" customWidth="1"/>
    <col min="7427" max="7427" width="34.7109375" style="1" customWidth="1"/>
    <col min="7428" max="7428" width="7.5703125" style="1" customWidth="1"/>
    <col min="7429" max="7430" width="11" style="1" customWidth="1"/>
    <col min="7431" max="7431" width="9.140625" style="1" customWidth="1"/>
    <col min="7432" max="7432" width="9.85546875" style="1" customWidth="1"/>
    <col min="7433" max="7433" width="9.140625" style="1"/>
    <col min="7434" max="7434" width="9.7109375" style="1" customWidth="1"/>
    <col min="7435" max="7435" width="9.5703125" style="1" customWidth="1"/>
    <col min="7436" max="7436" width="18.7109375" style="1" customWidth="1"/>
    <col min="7437" max="7680" width="9.140625" style="1"/>
    <col min="7681" max="7681" width="4.140625" style="1" customWidth="1"/>
    <col min="7682" max="7682" width="6.140625" style="1" customWidth="1"/>
    <col min="7683" max="7683" width="34.7109375" style="1" customWidth="1"/>
    <col min="7684" max="7684" width="7.5703125" style="1" customWidth="1"/>
    <col min="7685" max="7686" width="11" style="1" customWidth="1"/>
    <col min="7687" max="7687" width="9.140625" style="1" customWidth="1"/>
    <col min="7688" max="7688" width="9.85546875" style="1" customWidth="1"/>
    <col min="7689" max="7689" width="9.140625" style="1"/>
    <col min="7690" max="7690" width="9.7109375" style="1" customWidth="1"/>
    <col min="7691" max="7691" width="9.5703125" style="1" customWidth="1"/>
    <col min="7692" max="7692" width="18.7109375" style="1" customWidth="1"/>
    <col min="7693" max="7936" width="9.140625" style="1"/>
    <col min="7937" max="7937" width="4.140625" style="1" customWidth="1"/>
    <col min="7938" max="7938" width="6.140625" style="1" customWidth="1"/>
    <col min="7939" max="7939" width="34.7109375" style="1" customWidth="1"/>
    <col min="7940" max="7940" width="7.5703125" style="1" customWidth="1"/>
    <col min="7941" max="7942" width="11" style="1" customWidth="1"/>
    <col min="7943" max="7943" width="9.140625" style="1" customWidth="1"/>
    <col min="7944" max="7944" width="9.85546875" style="1" customWidth="1"/>
    <col min="7945" max="7945" width="9.140625" style="1"/>
    <col min="7946" max="7946" width="9.7109375" style="1" customWidth="1"/>
    <col min="7947" max="7947" width="9.5703125" style="1" customWidth="1"/>
    <col min="7948" max="7948" width="18.7109375" style="1" customWidth="1"/>
    <col min="7949" max="8192" width="9.140625" style="1"/>
    <col min="8193" max="8193" width="4.140625" style="1" customWidth="1"/>
    <col min="8194" max="8194" width="6.140625" style="1" customWidth="1"/>
    <col min="8195" max="8195" width="34.7109375" style="1" customWidth="1"/>
    <col min="8196" max="8196" width="7.5703125" style="1" customWidth="1"/>
    <col min="8197" max="8198" width="11" style="1" customWidth="1"/>
    <col min="8199" max="8199" width="9.140625" style="1" customWidth="1"/>
    <col min="8200" max="8200" width="9.85546875" style="1" customWidth="1"/>
    <col min="8201" max="8201" width="9.140625" style="1"/>
    <col min="8202" max="8202" width="9.7109375" style="1" customWidth="1"/>
    <col min="8203" max="8203" width="9.5703125" style="1" customWidth="1"/>
    <col min="8204" max="8204" width="18.7109375" style="1" customWidth="1"/>
    <col min="8205" max="8448" width="9.140625" style="1"/>
    <col min="8449" max="8449" width="4.140625" style="1" customWidth="1"/>
    <col min="8450" max="8450" width="6.140625" style="1" customWidth="1"/>
    <col min="8451" max="8451" width="34.7109375" style="1" customWidth="1"/>
    <col min="8452" max="8452" width="7.5703125" style="1" customWidth="1"/>
    <col min="8453" max="8454" width="11" style="1" customWidth="1"/>
    <col min="8455" max="8455" width="9.140625" style="1" customWidth="1"/>
    <col min="8456" max="8456" width="9.85546875" style="1" customWidth="1"/>
    <col min="8457" max="8457" width="9.140625" style="1"/>
    <col min="8458" max="8458" width="9.7109375" style="1" customWidth="1"/>
    <col min="8459" max="8459" width="9.5703125" style="1" customWidth="1"/>
    <col min="8460" max="8460" width="18.7109375" style="1" customWidth="1"/>
    <col min="8461" max="8704" width="9.140625" style="1"/>
    <col min="8705" max="8705" width="4.140625" style="1" customWidth="1"/>
    <col min="8706" max="8706" width="6.140625" style="1" customWidth="1"/>
    <col min="8707" max="8707" width="34.7109375" style="1" customWidth="1"/>
    <col min="8708" max="8708" width="7.5703125" style="1" customWidth="1"/>
    <col min="8709" max="8710" width="11" style="1" customWidth="1"/>
    <col min="8711" max="8711" width="9.140625" style="1" customWidth="1"/>
    <col min="8712" max="8712" width="9.85546875" style="1" customWidth="1"/>
    <col min="8713" max="8713" width="9.140625" style="1"/>
    <col min="8714" max="8714" width="9.7109375" style="1" customWidth="1"/>
    <col min="8715" max="8715" width="9.5703125" style="1" customWidth="1"/>
    <col min="8716" max="8716" width="18.7109375" style="1" customWidth="1"/>
    <col min="8717" max="8960" width="9.140625" style="1"/>
    <col min="8961" max="8961" width="4.140625" style="1" customWidth="1"/>
    <col min="8962" max="8962" width="6.140625" style="1" customWidth="1"/>
    <col min="8963" max="8963" width="34.7109375" style="1" customWidth="1"/>
    <col min="8964" max="8964" width="7.5703125" style="1" customWidth="1"/>
    <col min="8965" max="8966" width="11" style="1" customWidth="1"/>
    <col min="8967" max="8967" width="9.140625" style="1" customWidth="1"/>
    <col min="8968" max="8968" width="9.85546875" style="1" customWidth="1"/>
    <col min="8969" max="8969" width="9.140625" style="1"/>
    <col min="8970" max="8970" width="9.7109375" style="1" customWidth="1"/>
    <col min="8971" max="8971" width="9.5703125" style="1" customWidth="1"/>
    <col min="8972" max="8972" width="18.7109375" style="1" customWidth="1"/>
    <col min="8973" max="9216" width="9.140625" style="1"/>
    <col min="9217" max="9217" width="4.140625" style="1" customWidth="1"/>
    <col min="9218" max="9218" width="6.140625" style="1" customWidth="1"/>
    <col min="9219" max="9219" width="34.7109375" style="1" customWidth="1"/>
    <col min="9220" max="9220" width="7.5703125" style="1" customWidth="1"/>
    <col min="9221" max="9222" width="11" style="1" customWidth="1"/>
    <col min="9223" max="9223" width="9.140625" style="1" customWidth="1"/>
    <col min="9224" max="9224" width="9.85546875" style="1" customWidth="1"/>
    <col min="9225" max="9225" width="9.140625" style="1"/>
    <col min="9226" max="9226" width="9.7109375" style="1" customWidth="1"/>
    <col min="9227" max="9227" width="9.5703125" style="1" customWidth="1"/>
    <col min="9228" max="9228" width="18.7109375" style="1" customWidth="1"/>
    <col min="9229" max="9472" width="9.140625" style="1"/>
    <col min="9473" max="9473" width="4.140625" style="1" customWidth="1"/>
    <col min="9474" max="9474" width="6.140625" style="1" customWidth="1"/>
    <col min="9475" max="9475" width="34.7109375" style="1" customWidth="1"/>
    <col min="9476" max="9476" width="7.5703125" style="1" customWidth="1"/>
    <col min="9477" max="9478" width="11" style="1" customWidth="1"/>
    <col min="9479" max="9479" width="9.140625" style="1" customWidth="1"/>
    <col min="9480" max="9480" width="9.85546875" style="1" customWidth="1"/>
    <col min="9481" max="9481" width="9.140625" style="1"/>
    <col min="9482" max="9482" width="9.7109375" style="1" customWidth="1"/>
    <col min="9483" max="9483" width="9.5703125" style="1" customWidth="1"/>
    <col min="9484" max="9484" width="18.7109375" style="1" customWidth="1"/>
    <col min="9485" max="9728" width="9.140625" style="1"/>
    <col min="9729" max="9729" width="4.140625" style="1" customWidth="1"/>
    <col min="9730" max="9730" width="6.140625" style="1" customWidth="1"/>
    <col min="9731" max="9731" width="34.7109375" style="1" customWidth="1"/>
    <col min="9732" max="9732" width="7.5703125" style="1" customWidth="1"/>
    <col min="9733" max="9734" width="11" style="1" customWidth="1"/>
    <col min="9735" max="9735" width="9.140625" style="1" customWidth="1"/>
    <col min="9736" max="9736" width="9.85546875" style="1" customWidth="1"/>
    <col min="9737" max="9737" width="9.140625" style="1"/>
    <col min="9738" max="9738" width="9.7109375" style="1" customWidth="1"/>
    <col min="9739" max="9739" width="9.5703125" style="1" customWidth="1"/>
    <col min="9740" max="9740" width="18.7109375" style="1" customWidth="1"/>
    <col min="9741" max="9984" width="9.140625" style="1"/>
    <col min="9985" max="9985" width="4.140625" style="1" customWidth="1"/>
    <col min="9986" max="9986" width="6.140625" style="1" customWidth="1"/>
    <col min="9987" max="9987" width="34.7109375" style="1" customWidth="1"/>
    <col min="9988" max="9988" width="7.5703125" style="1" customWidth="1"/>
    <col min="9989" max="9990" width="11" style="1" customWidth="1"/>
    <col min="9991" max="9991" width="9.140625" style="1" customWidth="1"/>
    <col min="9992" max="9992" width="9.85546875" style="1" customWidth="1"/>
    <col min="9993" max="9993" width="9.140625" style="1"/>
    <col min="9994" max="9994" width="9.7109375" style="1" customWidth="1"/>
    <col min="9995" max="9995" width="9.5703125" style="1" customWidth="1"/>
    <col min="9996" max="9996" width="18.7109375" style="1" customWidth="1"/>
    <col min="9997" max="10240" width="9.140625" style="1"/>
    <col min="10241" max="10241" width="4.140625" style="1" customWidth="1"/>
    <col min="10242" max="10242" width="6.140625" style="1" customWidth="1"/>
    <col min="10243" max="10243" width="34.7109375" style="1" customWidth="1"/>
    <col min="10244" max="10244" width="7.5703125" style="1" customWidth="1"/>
    <col min="10245" max="10246" width="11" style="1" customWidth="1"/>
    <col min="10247" max="10247" width="9.140625" style="1" customWidth="1"/>
    <col min="10248" max="10248" width="9.85546875" style="1" customWidth="1"/>
    <col min="10249" max="10249" width="9.140625" style="1"/>
    <col min="10250" max="10250" width="9.7109375" style="1" customWidth="1"/>
    <col min="10251" max="10251" width="9.5703125" style="1" customWidth="1"/>
    <col min="10252" max="10252" width="18.7109375" style="1" customWidth="1"/>
    <col min="10253" max="10496" width="9.140625" style="1"/>
    <col min="10497" max="10497" width="4.140625" style="1" customWidth="1"/>
    <col min="10498" max="10498" width="6.140625" style="1" customWidth="1"/>
    <col min="10499" max="10499" width="34.7109375" style="1" customWidth="1"/>
    <col min="10500" max="10500" width="7.5703125" style="1" customWidth="1"/>
    <col min="10501" max="10502" width="11" style="1" customWidth="1"/>
    <col min="10503" max="10503" width="9.140625" style="1" customWidth="1"/>
    <col min="10504" max="10504" width="9.85546875" style="1" customWidth="1"/>
    <col min="10505" max="10505" width="9.140625" style="1"/>
    <col min="10506" max="10506" width="9.7109375" style="1" customWidth="1"/>
    <col min="10507" max="10507" width="9.5703125" style="1" customWidth="1"/>
    <col min="10508" max="10508" width="18.7109375" style="1" customWidth="1"/>
    <col min="10509" max="10752" width="9.140625" style="1"/>
    <col min="10753" max="10753" width="4.140625" style="1" customWidth="1"/>
    <col min="10754" max="10754" width="6.140625" style="1" customWidth="1"/>
    <col min="10755" max="10755" width="34.7109375" style="1" customWidth="1"/>
    <col min="10756" max="10756" width="7.5703125" style="1" customWidth="1"/>
    <col min="10757" max="10758" width="11" style="1" customWidth="1"/>
    <col min="10759" max="10759" width="9.140625" style="1" customWidth="1"/>
    <col min="10760" max="10760" width="9.85546875" style="1" customWidth="1"/>
    <col min="10761" max="10761" width="9.140625" style="1"/>
    <col min="10762" max="10762" width="9.7109375" style="1" customWidth="1"/>
    <col min="10763" max="10763" width="9.5703125" style="1" customWidth="1"/>
    <col min="10764" max="10764" width="18.7109375" style="1" customWidth="1"/>
    <col min="10765" max="11008" width="9.140625" style="1"/>
    <col min="11009" max="11009" width="4.140625" style="1" customWidth="1"/>
    <col min="11010" max="11010" width="6.140625" style="1" customWidth="1"/>
    <col min="11011" max="11011" width="34.7109375" style="1" customWidth="1"/>
    <col min="11012" max="11012" width="7.5703125" style="1" customWidth="1"/>
    <col min="11013" max="11014" width="11" style="1" customWidth="1"/>
    <col min="11015" max="11015" width="9.140625" style="1" customWidth="1"/>
    <col min="11016" max="11016" width="9.85546875" style="1" customWidth="1"/>
    <col min="11017" max="11017" width="9.140625" style="1"/>
    <col min="11018" max="11018" width="9.7109375" style="1" customWidth="1"/>
    <col min="11019" max="11019" width="9.5703125" style="1" customWidth="1"/>
    <col min="11020" max="11020" width="18.7109375" style="1" customWidth="1"/>
    <col min="11021" max="11264" width="9.140625" style="1"/>
    <col min="11265" max="11265" width="4.140625" style="1" customWidth="1"/>
    <col min="11266" max="11266" width="6.140625" style="1" customWidth="1"/>
    <col min="11267" max="11267" width="34.7109375" style="1" customWidth="1"/>
    <col min="11268" max="11268" width="7.5703125" style="1" customWidth="1"/>
    <col min="11269" max="11270" width="11" style="1" customWidth="1"/>
    <col min="11271" max="11271" width="9.140625" style="1" customWidth="1"/>
    <col min="11272" max="11272" width="9.85546875" style="1" customWidth="1"/>
    <col min="11273" max="11273" width="9.140625" style="1"/>
    <col min="11274" max="11274" width="9.7109375" style="1" customWidth="1"/>
    <col min="11275" max="11275" width="9.5703125" style="1" customWidth="1"/>
    <col min="11276" max="11276" width="18.7109375" style="1" customWidth="1"/>
    <col min="11277" max="11520" width="9.140625" style="1"/>
    <col min="11521" max="11521" width="4.140625" style="1" customWidth="1"/>
    <col min="11522" max="11522" width="6.140625" style="1" customWidth="1"/>
    <col min="11523" max="11523" width="34.7109375" style="1" customWidth="1"/>
    <col min="11524" max="11524" width="7.5703125" style="1" customWidth="1"/>
    <col min="11525" max="11526" width="11" style="1" customWidth="1"/>
    <col min="11527" max="11527" width="9.140625" style="1" customWidth="1"/>
    <col min="11528" max="11528" width="9.85546875" style="1" customWidth="1"/>
    <col min="11529" max="11529" width="9.140625" style="1"/>
    <col min="11530" max="11530" width="9.7109375" style="1" customWidth="1"/>
    <col min="11531" max="11531" width="9.5703125" style="1" customWidth="1"/>
    <col min="11532" max="11532" width="18.7109375" style="1" customWidth="1"/>
    <col min="11533" max="11776" width="9.140625" style="1"/>
    <col min="11777" max="11777" width="4.140625" style="1" customWidth="1"/>
    <col min="11778" max="11778" width="6.140625" style="1" customWidth="1"/>
    <col min="11779" max="11779" width="34.7109375" style="1" customWidth="1"/>
    <col min="11780" max="11780" width="7.5703125" style="1" customWidth="1"/>
    <col min="11781" max="11782" width="11" style="1" customWidth="1"/>
    <col min="11783" max="11783" width="9.140625" style="1" customWidth="1"/>
    <col min="11784" max="11784" width="9.85546875" style="1" customWidth="1"/>
    <col min="11785" max="11785" width="9.140625" style="1"/>
    <col min="11786" max="11786" width="9.7109375" style="1" customWidth="1"/>
    <col min="11787" max="11787" width="9.5703125" style="1" customWidth="1"/>
    <col min="11788" max="11788" width="18.7109375" style="1" customWidth="1"/>
    <col min="11789" max="12032" width="9.140625" style="1"/>
    <col min="12033" max="12033" width="4.140625" style="1" customWidth="1"/>
    <col min="12034" max="12034" width="6.140625" style="1" customWidth="1"/>
    <col min="12035" max="12035" width="34.7109375" style="1" customWidth="1"/>
    <col min="12036" max="12036" width="7.5703125" style="1" customWidth="1"/>
    <col min="12037" max="12038" width="11" style="1" customWidth="1"/>
    <col min="12039" max="12039" width="9.140625" style="1" customWidth="1"/>
    <col min="12040" max="12040" width="9.85546875" style="1" customWidth="1"/>
    <col min="12041" max="12041" width="9.140625" style="1"/>
    <col min="12042" max="12042" width="9.7109375" style="1" customWidth="1"/>
    <col min="12043" max="12043" width="9.5703125" style="1" customWidth="1"/>
    <col min="12044" max="12044" width="18.7109375" style="1" customWidth="1"/>
    <col min="12045" max="12288" width="9.140625" style="1"/>
    <col min="12289" max="12289" width="4.140625" style="1" customWidth="1"/>
    <col min="12290" max="12290" width="6.140625" style="1" customWidth="1"/>
    <col min="12291" max="12291" width="34.7109375" style="1" customWidth="1"/>
    <col min="12292" max="12292" width="7.5703125" style="1" customWidth="1"/>
    <col min="12293" max="12294" width="11" style="1" customWidth="1"/>
    <col min="12295" max="12295" width="9.140625" style="1" customWidth="1"/>
    <col min="12296" max="12296" width="9.85546875" style="1" customWidth="1"/>
    <col min="12297" max="12297" width="9.140625" style="1"/>
    <col min="12298" max="12298" width="9.7109375" style="1" customWidth="1"/>
    <col min="12299" max="12299" width="9.5703125" style="1" customWidth="1"/>
    <col min="12300" max="12300" width="18.7109375" style="1" customWidth="1"/>
    <col min="12301" max="12544" width="9.140625" style="1"/>
    <col min="12545" max="12545" width="4.140625" style="1" customWidth="1"/>
    <col min="12546" max="12546" width="6.140625" style="1" customWidth="1"/>
    <col min="12547" max="12547" width="34.7109375" style="1" customWidth="1"/>
    <col min="12548" max="12548" width="7.5703125" style="1" customWidth="1"/>
    <col min="12549" max="12550" width="11" style="1" customWidth="1"/>
    <col min="12551" max="12551" width="9.140625" style="1" customWidth="1"/>
    <col min="12552" max="12552" width="9.85546875" style="1" customWidth="1"/>
    <col min="12553" max="12553" width="9.140625" style="1"/>
    <col min="12554" max="12554" width="9.7109375" style="1" customWidth="1"/>
    <col min="12555" max="12555" width="9.5703125" style="1" customWidth="1"/>
    <col min="12556" max="12556" width="18.7109375" style="1" customWidth="1"/>
    <col min="12557" max="12800" width="9.140625" style="1"/>
    <col min="12801" max="12801" width="4.140625" style="1" customWidth="1"/>
    <col min="12802" max="12802" width="6.140625" style="1" customWidth="1"/>
    <col min="12803" max="12803" width="34.7109375" style="1" customWidth="1"/>
    <col min="12804" max="12804" width="7.5703125" style="1" customWidth="1"/>
    <col min="12805" max="12806" width="11" style="1" customWidth="1"/>
    <col min="12807" max="12807" width="9.140625" style="1" customWidth="1"/>
    <col min="12808" max="12808" width="9.85546875" style="1" customWidth="1"/>
    <col min="12809" max="12809" width="9.140625" style="1"/>
    <col min="12810" max="12810" width="9.7109375" style="1" customWidth="1"/>
    <col min="12811" max="12811" width="9.5703125" style="1" customWidth="1"/>
    <col min="12812" max="12812" width="18.7109375" style="1" customWidth="1"/>
    <col min="12813" max="13056" width="9.140625" style="1"/>
    <col min="13057" max="13057" width="4.140625" style="1" customWidth="1"/>
    <col min="13058" max="13058" width="6.140625" style="1" customWidth="1"/>
    <col min="13059" max="13059" width="34.7109375" style="1" customWidth="1"/>
    <col min="13060" max="13060" width="7.5703125" style="1" customWidth="1"/>
    <col min="13061" max="13062" width="11" style="1" customWidth="1"/>
    <col min="13063" max="13063" width="9.140625" style="1" customWidth="1"/>
    <col min="13064" max="13064" width="9.85546875" style="1" customWidth="1"/>
    <col min="13065" max="13065" width="9.140625" style="1"/>
    <col min="13066" max="13066" width="9.7109375" style="1" customWidth="1"/>
    <col min="13067" max="13067" width="9.5703125" style="1" customWidth="1"/>
    <col min="13068" max="13068" width="18.7109375" style="1" customWidth="1"/>
    <col min="13069" max="13312" width="9.140625" style="1"/>
    <col min="13313" max="13313" width="4.140625" style="1" customWidth="1"/>
    <col min="13314" max="13314" width="6.140625" style="1" customWidth="1"/>
    <col min="13315" max="13315" width="34.7109375" style="1" customWidth="1"/>
    <col min="13316" max="13316" width="7.5703125" style="1" customWidth="1"/>
    <col min="13317" max="13318" width="11" style="1" customWidth="1"/>
    <col min="13319" max="13319" width="9.140625" style="1" customWidth="1"/>
    <col min="13320" max="13320" width="9.85546875" style="1" customWidth="1"/>
    <col min="13321" max="13321" width="9.140625" style="1"/>
    <col min="13322" max="13322" width="9.7109375" style="1" customWidth="1"/>
    <col min="13323" max="13323" width="9.5703125" style="1" customWidth="1"/>
    <col min="13324" max="13324" width="18.7109375" style="1" customWidth="1"/>
    <col min="13325" max="13568" width="9.140625" style="1"/>
    <col min="13569" max="13569" width="4.140625" style="1" customWidth="1"/>
    <col min="13570" max="13570" width="6.140625" style="1" customWidth="1"/>
    <col min="13571" max="13571" width="34.7109375" style="1" customWidth="1"/>
    <col min="13572" max="13572" width="7.5703125" style="1" customWidth="1"/>
    <col min="13573" max="13574" width="11" style="1" customWidth="1"/>
    <col min="13575" max="13575" width="9.140625" style="1" customWidth="1"/>
    <col min="13576" max="13576" width="9.85546875" style="1" customWidth="1"/>
    <col min="13577" max="13577" width="9.140625" style="1"/>
    <col min="13578" max="13578" width="9.7109375" style="1" customWidth="1"/>
    <col min="13579" max="13579" width="9.5703125" style="1" customWidth="1"/>
    <col min="13580" max="13580" width="18.7109375" style="1" customWidth="1"/>
    <col min="13581" max="13824" width="9.140625" style="1"/>
    <col min="13825" max="13825" width="4.140625" style="1" customWidth="1"/>
    <col min="13826" max="13826" width="6.140625" style="1" customWidth="1"/>
    <col min="13827" max="13827" width="34.7109375" style="1" customWidth="1"/>
    <col min="13828" max="13828" width="7.5703125" style="1" customWidth="1"/>
    <col min="13829" max="13830" width="11" style="1" customWidth="1"/>
    <col min="13831" max="13831" width="9.140625" style="1" customWidth="1"/>
    <col min="13832" max="13832" width="9.85546875" style="1" customWidth="1"/>
    <col min="13833" max="13833" width="9.140625" style="1"/>
    <col min="13834" max="13834" width="9.7109375" style="1" customWidth="1"/>
    <col min="13835" max="13835" width="9.5703125" style="1" customWidth="1"/>
    <col min="13836" max="13836" width="18.7109375" style="1" customWidth="1"/>
    <col min="13837" max="14080" width="9.140625" style="1"/>
    <col min="14081" max="14081" width="4.140625" style="1" customWidth="1"/>
    <col min="14082" max="14082" width="6.140625" style="1" customWidth="1"/>
    <col min="14083" max="14083" width="34.7109375" style="1" customWidth="1"/>
    <col min="14084" max="14084" width="7.5703125" style="1" customWidth="1"/>
    <col min="14085" max="14086" width="11" style="1" customWidth="1"/>
    <col min="14087" max="14087" width="9.140625" style="1" customWidth="1"/>
    <col min="14088" max="14088" width="9.85546875" style="1" customWidth="1"/>
    <col min="14089" max="14089" width="9.140625" style="1"/>
    <col min="14090" max="14090" width="9.7109375" style="1" customWidth="1"/>
    <col min="14091" max="14091" width="9.5703125" style="1" customWidth="1"/>
    <col min="14092" max="14092" width="18.7109375" style="1" customWidth="1"/>
    <col min="14093" max="14336" width="9.140625" style="1"/>
    <col min="14337" max="14337" width="4.140625" style="1" customWidth="1"/>
    <col min="14338" max="14338" width="6.140625" style="1" customWidth="1"/>
    <col min="14339" max="14339" width="34.7109375" style="1" customWidth="1"/>
    <col min="14340" max="14340" width="7.5703125" style="1" customWidth="1"/>
    <col min="14341" max="14342" width="11" style="1" customWidth="1"/>
    <col min="14343" max="14343" width="9.140625" style="1" customWidth="1"/>
    <col min="14344" max="14344" width="9.85546875" style="1" customWidth="1"/>
    <col min="14345" max="14345" width="9.140625" style="1"/>
    <col min="14346" max="14346" width="9.7109375" style="1" customWidth="1"/>
    <col min="14347" max="14347" width="9.5703125" style="1" customWidth="1"/>
    <col min="14348" max="14348" width="18.7109375" style="1" customWidth="1"/>
    <col min="14349" max="14592" width="9.140625" style="1"/>
    <col min="14593" max="14593" width="4.140625" style="1" customWidth="1"/>
    <col min="14594" max="14594" width="6.140625" style="1" customWidth="1"/>
    <col min="14595" max="14595" width="34.7109375" style="1" customWidth="1"/>
    <col min="14596" max="14596" width="7.5703125" style="1" customWidth="1"/>
    <col min="14597" max="14598" width="11" style="1" customWidth="1"/>
    <col min="14599" max="14599" width="9.140625" style="1" customWidth="1"/>
    <col min="14600" max="14600" width="9.85546875" style="1" customWidth="1"/>
    <col min="14601" max="14601" width="9.140625" style="1"/>
    <col min="14602" max="14602" width="9.7109375" style="1" customWidth="1"/>
    <col min="14603" max="14603" width="9.5703125" style="1" customWidth="1"/>
    <col min="14604" max="14604" width="18.7109375" style="1" customWidth="1"/>
    <col min="14605" max="14848" width="9.140625" style="1"/>
    <col min="14849" max="14849" width="4.140625" style="1" customWidth="1"/>
    <col min="14850" max="14850" width="6.140625" style="1" customWidth="1"/>
    <col min="14851" max="14851" width="34.7109375" style="1" customWidth="1"/>
    <col min="14852" max="14852" width="7.5703125" style="1" customWidth="1"/>
    <col min="14853" max="14854" width="11" style="1" customWidth="1"/>
    <col min="14855" max="14855" width="9.140625" style="1" customWidth="1"/>
    <col min="14856" max="14856" width="9.85546875" style="1" customWidth="1"/>
    <col min="14857" max="14857" width="9.140625" style="1"/>
    <col min="14858" max="14858" width="9.7109375" style="1" customWidth="1"/>
    <col min="14859" max="14859" width="9.5703125" style="1" customWidth="1"/>
    <col min="14860" max="14860" width="18.7109375" style="1" customWidth="1"/>
    <col min="14861" max="15104" width="9.140625" style="1"/>
    <col min="15105" max="15105" width="4.140625" style="1" customWidth="1"/>
    <col min="15106" max="15106" width="6.140625" style="1" customWidth="1"/>
    <col min="15107" max="15107" width="34.7109375" style="1" customWidth="1"/>
    <col min="15108" max="15108" width="7.5703125" style="1" customWidth="1"/>
    <col min="15109" max="15110" width="11" style="1" customWidth="1"/>
    <col min="15111" max="15111" width="9.140625" style="1" customWidth="1"/>
    <col min="15112" max="15112" width="9.85546875" style="1" customWidth="1"/>
    <col min="15113" max="15113" width="9.140625" style="1"/>
    <col min="15114" max="15114" width="9.7109375" style="1" customWidth="1"/>
    <col min="15115" max="15115" width="9.5703125" style="1" customWidth="1"/>
    <col min="15116" max="15116" width="18.7109375" style="1" customWidth="1"/>
    <col min="15117" max="15360" width="9.140625" style="1"/>
    <col min="15361" max="15361" width="4.140625" style="1" customWidth="1"/>
    <col min="15362" max="15362" width="6.140625" style="1" customWidth="1"/>
    <col min="15363" max="15363" width="34.7109375" style="1" customWidth="1"/>
    <col min="15364" max="15364" width="7.5703125" style="1" customWidth="1"/>
    <col min="15365" max="15366" width="11" style="1" customWidth="1"/>
    <col min="15367" max="15367" width="9.140625" style="1" customWidth="1"/>
    <col min="15368" max="15368" width="9.85546875" style="1" customWidth="1"/>
    <col min="15369" max="15369" width="9.140625" style="1"/>
    <col min="15370" max="15370" width="9.7109375" style="1" customWidth="1"/>
    <col min="15371" max="15371" width="9.5703125" style="1" customWidth="1"/>
    <col min="15372" max="15372" width="18.7109375" style="1" customWidth="1"/>
    <col min="15373" max="15616" width="9.140625" style="1"/>
    <col min="15617" max="15617" width="4.140625" style="1" customWidth="1"/>
    <col min="15618" max="15618" width="6.140625" style="1" customWidth="1"/>
    <col min="15619" max="15619" width="34.7109375" style="1" customWidth="1"/>
    <col min="15620" max="15620" width="7.5703125" style="1" customWidth="1"/>
    <col min="15621" max="15622" width="11" style="1" customWidth="1"/>
    <col min="15623" max="15623" width="9.140625" style="1" customWidth="1"/>
    <col min="15624" max="15624" width="9.85546875" style="1" customWidth="1"/>
    <col min="15625" max="15625" width="9.140625" style="1"/>
    <col min="15626" max="15626" width="9.7109375" style="1" customWidth="1"/>
    <col min="15627" max="15627" width="9.5703125" style="1" customWidth="1"/>
    <col min="15628" max="15628" width="18.7109375" style="1" customWidth="1"/>
    <col min="15629" max="15872" width="9.140625" style="1"/>
    <col min="15873" max="15873" width="4.140625" style="1" customWidth="1"/>
    <col min="15874" max="15874" width="6.140625" style="1" customWidth="1"/>
    <col min="15875" max="15875" width="34.7109375" style="1" customWidth="1"/>
    <col min="15876" max="15876" width="7.5703125" style="1" customWidth="1"/>
    <col min="15877" max="15878" width="11" style="1" customWidth="1"/>
    <col min="15879" max="15879" width="9.140625" style="1" customWidth="1"/>
    <col min="15880" max="15880" width="9.85546875" style="1" customWidth="1"/>
    <col min="15881" max="15881" width="9.140625" style="1"/>
    <col min="15882" max="15882" width="9.7109375" style="1" customWidth="1"/>
    <col min="15883" max="15883" width="9.5703125" style="1" customWidth="1"/>
    <col min="15884" max="15884" width="18.7109375" style="1" customWidth="1"/>
    <col min="15885" max="16128" width="9.140625" style="1"/>
    <col min="16129" max="16129" width="4.140625" style="1" customWidth="1"/>
    <col min="16130" max="16130" width="6.140625" style="1" customWidth="1"/>
    <col min="16131" max="16131" width="34.7109375" style="1" customWidth="1"/>
    <col min="16132" max="16132" width="7.5703125" style="1" customWidth="1"/>
    <col min="16133" max="16134" width="11" style="1" customWidth="1"/>
    <col min="16135" max="16135" width="9.140625" style="1" customWidth="1"/>
    <col min="16136" max="16136" width="9.85546875" style="1" customWidth="1"/>
    <col min="16137" max="16137" width="9.140625" style="1"/>
    <col min="16138" max="16138" width="9.7109375" style="1" customWidth="1"/>
    <col min="16139" max="16139" width="9.5703125" style="1" customWidth="1"/>
    <col min="16140" max="16140" width="18.7109375" style="1" customWidth="1"/>
    <col min="16141" max="16384" width="9.140625" style="1"/>
  </cols>
  <sheetData>
    <row r="1" spans="1:13" ht="12" customHeight="1">
      <c r="L1" s="33" t="s">
        <v>3</v>
      </c>
      <c r="M1" s="34"/>
    </row>
    <row r="2" spans="1:13" ht="18" customHeight="1">
      <c r="A2" s="47" t="s">
        <v>56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3" ht="15.75" customHeight="1">
      <c r="A3" s="49" t="s">
        <v>66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3" ht="19.5" customHeight="1">
      <c r="E4" s="35"/>
      <c r="F4" s="36"/>
      <c r="G4" s="37"/>
      <c r="K4" s="56" t="s">
        <v>44</v>
      </c>
      <c r="L4" s="56"/>
      <c r="M4" s="34"/>
    </row>
    <row r="5" spans="1:13" ht="75.75" customHeight="1">
      <c r="A5" s="2" t="s">
        <v>6</v>
      </c>
      <c r="B5" s="2" t="s">
        <v>23</v>
      </c>
      <c r="C5" s="2" t="s">
        <v>24</v>
      </c>
      <c r="D5" s="2" t="s">
        <v>4</v>
      </c>
      <c r="E5" s="2" t="s">
        <v>25</v>
      </c>
      <c r="F5" s="38" t="s">
        <v>26</v>
      </c>
      <c r="G5" s="39" t="s">
        <v>27</v>
      </c>
      <c r="H5" s="2" t="s">
        <v>28</v>
      </c>
      <c r="I5" s="2" t="s">
        <v>29</v>
      </c>
      <c r="J5" s="2" t="s">
        <v>30</v>
      </c>
      <c r="K5" s="2" t="s">
        <v>31</v>
      </c>
      <c r="L5" s="2" t="s">
        <v>32</v>
      </c>
    </row>
    <row r="6" spans="1:13" ht="14.25" customHeight="1">
      <c r="A6" s="2" t="s">
        <v>13</v>
      </c>
      <c r="B6" s="2" t="s">
        <v>14</v>
      </c>
      <c r="C6" s="2" t="s">
        <v>17</v>
      </c>
      <c r="D6" s="2" t="s">
        <v>33</v>
      </c>
      <c r="E6" s="2" t="s">
        <v>34</v>
      </c>
      <c r="F6" s="38" t="s">
        <v>35</v>
      </c>
      <c r="G6" s="39" t="s">
        <v>36</v>
      </c>
      <c r="H6" s="2" t="s">
        <v>37</v>
      </c>
      <c r="I6" s="2" t="s">
        <v>38</v>
      </c>
      <c r="J6" s="2" t="s">
        <v>39</v>
      </c>
      <c r="K6" s="2" t="s">
        <v>40</v>
      </c>
      <c r="L6" s="2" t="s">
        <v>41</v>
      </c>
    </row>
    <row r="7" spans="1:13" s="44" customFormat="1" ht="29.25" customHeight="1">
      <c r="A7" s="2" t="s">
        <v>13</v>
      </c>
      <c r="B7" s="2"/>
      <c r="C7" s="40" t="s">
        <v>58</v>
      </c>
      <c r="D7" s="2" t="s">
        <v>42</v>
      </c>
      <c r="E7" s="41">
        <f>9680/1.18</f>
        <v>8203.3898305084749</v>
      </c>
      <c r="F7" s="38">
        <f>51/1000</f>
        <v>5.0999999999999997E-2</v>
      </c>
      <c r="G7" s="42">
        <f>F7*'кал 1 '!H9</f>
        <v>32.022609299999999</v>
      </c>
      <c r="H7" s="43"/>
      <c r="I7" s="43"/>
      <c r="J7" s="41">
        <f t="shared" ref="J7:J15" si="0">(E7+G7)/100*2</f>
        <v>164.7082487961695</v>
      </c>
      <c r="K7" s="41">
        <f t="shared" ref="K7:K15" si="1">E7+G7+J7</f>
        <v>8400.1206886046439</v>
      </c>
      <c r="L7" s="57" t="s">
        <v>57</v>
      </c>
    </row>
    <row r="8" spans="1:13" ht="27" customHeight="1">
      <c r="A8" s="2" t="s">
        <v>14</v>
      </c>
      <c r="B8" s="2"/>
      <c r="C8" s="40" t="s">
        <v>59</v>
      </c>
      <c r="D8" s="2" t="s">
        <v>42</v>
      </c>
      <c r="E8" s="41">
        <f>6980/1.18</f>
        <v>5915.2542372881362</v>
      </c>
      <c r="F8" s="38">
        <f>45/1000</f>
        <v>4.4999999999999998E-2</v>
      </c>
      <c r="G8" s="42">
        <f>F8*'кал 1 '!H9</f>
        <v>28.255243500000002</v>
      </c>
      <c r="H8" s="43"/>
      <c r="I8" s="43"/>
      <c r="J8" s="41">
        <f t="shared" si="0"/>
        <v>118.87018961576273</v>
      </c>
      <c r="K8" s="41">
        <f t="shared" si="1"/>
        <v>6062.3796704038987</v>
      </c>
      <c r="L8" s="58"/>
    </row>
    <row r="9" spans="1:13" ht="29.25" customHeight="1">
      <c r="A9" s="2" t="s">
        <v>17</v>
      </c>
      <c r="B9" s="2"/>
      <c r="C9" s="45" t="s">
        <v>60</v>
      </c>
      <c r="D9" s="2" t="s">
        <v>42</v>
      </c>
      <c r="E9" s="41">
        <f>69200/1.18</f>
        <v>58644.067796610172</v>
      </c>
      <c r="F9" s="38">
        <f>498/1000</f>
        <v>0.498</v>
      </c>
      <c r="G9" s="42">
        <f>F9*'кал 1 '!H9</f>
        <v>312.69136140000001</v>
      </c>
      <c r="H9" s="43"/>
      <c r="I9" s="43"/>
      <c r="J9" s="41">
        <f t="shared" si="0"/>
        <v>1179.1351831602035</v>
      </c>
      <c r="K9" s="41">
        <f t="shared" si="1"/>
        <v>60135.894341170373</v>
      </c>
      <c r="L9" s="58"/>
    </row>
    <row r="10" spans="1:13" ht="26.25" customHeight="1">
      <c r="A10" s="2" t="s">
        <v>33</v>
      </c>
      <c r="B10" s="2"/>
      <c r="C10" s="45" t="s">
        <v>61</v>
      </c>
      <c r="D10" s="2" t="s">
        <v>42</v>
      </c>
      <c r="E10" s="41">
        <f>69420/1.18</f>
        <v>58830.508474576272</v>
      </c>
      <c r="F10" s="38">
        <f>270/1000</f>
        <v>0.27</v>
      </c>
      <c r="G10" s="42">
        <f>F10*'кал 1 '!H9</f>
        <v>169.53146100000004</v>
      </c>
      <c r="H10" s="43"/>
      <c r="I10" s="43"/>
      <c r="J10" s="41">
        <f t="shared" si="0"/>
        <v>1180.0007987115255</v>
      </c>
      <c r="K10" s="41">
        <f t="shared" si="1"/>
        <v>60180.040734287795</v>
      </c>
      <c r="L10" s="58"/>
    </row>
    <row r="11" spans="1:13" ht="26.25" customHeight="1">
      <c r="A11" s="2" t="s">
        <v>34</v>
      </c>
      <c r="B11" s="2"/>
      <c r="C11" s="45" t="s">
        <v>69</v>
      </c>
      <c r="D11" s="2" t="s">
        <v>42</v>
      </c>
      <c r="E11" s="41">
        <f>15100/1.18</f>
        <v>12796.610169491527</v>
      </c>
      <c r="F11" s="38">
        <f>78/1000</f>
        <v>7.8E-2</v>
      </c>
      <c r="G11" s="42">
        <f>F11*'кал 1 '!H9</f>
        <v>48.975755400000004</v>
      </c>
      <c r="H11" s="43"/>
      <c r="I11" s="43"/>
      <c r="J11" s="41">
        <f t="shared" si="0"/>
        <v>256.91171849783058</v>
      </c>
      <c r="K11" s="41">
        <f t="shared" si="1"/>
        <v>13102.497643389359</v>
      </c>
      <c r="L11" s="58"/>
    </row>
    <row r="12" spans="1:13" ht="26.25" customHeight="1">
      <c r="A12" s="2" t="s">
        <v>35</v>
      </c>
      <c r="B12" s="2"/>
      <c r="C12" s="45" t="s">
        <v>62</v>
      </c>
      <c r="D12" s="2" t="s">
        <v>42</v>
      </c>
      <c r="E12" s="41">
        <f>2480/1.18</f>
        <v>2101.6949152542375</v>
      </c>
      <c r="F12" s="38">
        <f>5/1000</f>
        <v>5.0000000000000001E-3</v>
      </c>
      <c r="G12" s="42">
        <f>F12*'кал 1 '!H9</f>
        <v>3.1394715000000004</v>
      </c>
      <c r="H12" s="43"/>
      <c r="I12" s="43"/>
      <c r="J12" s="41">
        <f t="shared" si="0"/>
        <v>42.09668773508475</v>
      </c>
      <c r="K12" s="41">
        <f t="shared" ref="K12:K13" si="2">E12+G12+J12</f>
        <v>2146.9310744893223</v>
      </c>
      <c r="L12" s="58"/>
    </row>
    <row r="13" spans="1:13" ht="26.25" customHeight="1">
      <c r="A13" s="2" t="s">
        <v>36</v>
      </c>
      <c r="B13" s="2"/>
      <c r="C13" s="45" t="s">
        <v>63</v>
      </c>
      <c r="D13" s="2" t="s">
        <v>42</v>
      </c>
      <c r="E13" s="41">
        <f>4850/1.18</f>
        <v>4110.1694915254238</v>
      </c>
      <c r="F13" s="38">
        <f>5/1000</f>
        <v>5.0000000000000001E-3</v>
      </c>
      <c r="G13" s="42">
        <f>F13*'кал 1 '!H9</f>
        <v>3.1394715000000004</v>
      </c>
      <c r="H13" s="43"/>
      <c r="I13" s="43"/>
      <c r="J13" s="41">
        <f t="shared" si="0"/>
        <v>82.266179260508466</v>
      </c>
      <c r="K13" s="41">
        <f t="shared" si="2"/>
        <v>4195.5751422859321</v>
      </c>
      <c r="L13" s="58"/>
    </row>
    <row r="14" spans="1:13" ht="26.25" customHeight="1">
      <c r="A14" s="2" t="s">
        <v>37</v>
      </c>
      <c r="B14" s="2"/>
      <c r="C14" s="45" t="s">
        <v>64</v>
      </c>
      <c r="D14" s="2" t="s">
        <v>42</v>
      </c>
      <c r="E14" s="41">
        <f>3470/1.18</f>
        <v>2940.6779661016949</v>
      </c>
      <c r="F14" s="38">
        <f>19/1000</f>
        <v>1.9E-2</v>
      </c>
      <c r="G14" s="42">
        <f>F14*'кал 1 '!H9</f>
        <v>11.9299917</v>
      </c>
      <c r="H14" s="43"/>
      <c r="I14" s="43"/>
      <c r="J14" s="41">
        <f t="shared" si="0"/>
        <v>59.052159156033895</v>
      </c>
      <c r="K14" s="41">
        <f t="shared" si="1"/>
        <v>3011.6601169577289</v>
      </c>
      <c r="L14" s="58"/>
    </row>
    <row r="15" spans="1:13" ht="20.25" customHeight="1">
      <c r="A15" s="2" t="s">
        <v>38</v>
      </c>
      <c r="B15" s="2"/>
      <c r="C15" s="40" t="s">
        <v>65</v>
      </c>
      <c r="D15" s="2" t="s">
        <v>42</v>
      </c>
      <c r="E15" s="41">
        <f>2300/1.18</f>
        <v>1949.1525423728815</v>
      </c>
      <c r="F15" s="38">
        <f>6/1000</f>
        <v>6.0000000000000001E-3</v>
      </c>
      <c r="G15" s="42">
        <f>F15*'кал 1 '!H9</f>
        <v>3.7673658000000003</v>
      </c>
      <c r="H15" s="43"/>
      <c r="I15" s="43"/>
      <c r="J15" s="41">
        <f t="shared" si="0"/>
        <v>39.058398163457632</v>
      </c>
      <c r="K15" s="41">
        <f t="shared" si="1"/>
        <v>1991.9783063363393</v>
      </c>
      <c r="L15" s="58"/>
    </row>
    <row r="16" spans="1:13" ht="20.25" customHeight="1">
      <c r="A16" s="2" t="s">
        <v>39</v>
      </c>
      <c r="B16" s="46"/>
      <c r="C16" s="45" t="s">
        <v>70</v>
      </c>
      <c r="D16" s="2" t="s">
        <v>42</v>
      </c>
      <c r="E16" s="41">
        <f>101530/1.18</f>
        <v>86042.372881355943</v>
      </c>
      <c r="F16" s="38">
        <f>500/1000</f>
        <v>0.5</v>
      </c>
      <c r="G16" s="42">
        <f>F16*'кал 1 '!H9</f>
        <v>313.94715000000002</v>
      </c>
      <c r="H16" s="43"/>
      <c r="I16" s="43"/>
      <c r="J16" s="41">
        <f t="shared" ref="J16:J17" si="3">(E16+G16)/100*2</f>
        <v>1727.126400627119</v>
      </c>
      <c r="K16" s="41">
        <f t="shared" ref="K16:K17" si="4">E16+G16+J16</f>
        <v>88083.446431983073</v>
      </c>
      <c r="L16" s="58"/>
    </row>
    <row r="17" spans="1:12" ht="27.75" customHeight="1">
      <c r="A17" s="2" t="s">
        <v>40</v>
      </c>
      <c r="B17" s="2"/>
      <c r="C17" s="45" t="s">
        <v>71</v>
      </c>
      <c r="D17" s="2" t="s">
        <v>42</v>
      </c>
      <c r="E17" s="41">
        <f>50610/1.18</f>
        <v>42889.830508474581</v>
      </c>
      <c r="F17" s="38">
        <f>220/1000</f>
        <v>0.22</v>
      </c>
      <c r="G17" s="42">
        <f>F17*'кал 1 '!H9</f>
        <v>138.13674600000002</v>
      </c>
      <c r="H17" s="43"/>
      <c r="I17" s="43"/>
      <c r="J17" s="41">
        <f t="shared" si="3"/>
        <v>860.55934508949156</v>
      </c>
      <c r="K17" s="41">
        <f t="shared" si="4"/>
        <v>43888.526599564066</v>
      </c>
      <c r="L17" s="59"/>
    </row>
    <row r="19" spans="1:12" ht="16.5" customHeight="1">
      <c r="A19" s="1"/>
      <c r="B19" s="1"/>
      <c r="C19" s="3" t="s">
        <v>20</v>
      </c>
      <c r="F19" s="3" t="s">
        <v>21</v>
      </c>
      <c r="G19" s="1"/>
      <c r="H19" s="1"/>
      <c r="I19" s="1"/>
      <c r="J19" s="1"/>
      <c r="K19" s="1"/>
      <c r="L19" s="1"/>
    </row>
    <row r="21" spans="1:12">
      <c r="A21" s="1"/>
      <c r="B21" s="1"/>
      <c r="C21" s="3" t="s">
        <v>22</v>
      </c>
      <c r="F21" s="3" t="s">
        <v>67</v>
      </c>
      <c r="G21" s="1"/>
      <c r="H21" s="1"/>
      <c r="I21" s="1"/>
      <c r="J21" s="1"/>
      <c r="K21" s="1"/>
      <c r="L21" s="1"/>
    </row>
  </sheetData>
  <mergeCells count="4">
    <mergeCell ref="A2:L2"/>
    <mergeCell ref="A3:L3"/>
    <mergeCell ref="K4:L4"/>
    <mergeCell ref="L7:L17"/>
  </mergeCells>
  <pageMargins left="0.39370078740157483" right="0.39370078740157483" top="0.47244094488188981" bottom="0.47244094488188981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кал 1 </vt:lpstr>
      <vt:lpstr>кал 2</vt:lpstr>
    </vt:vector>
  </TitlesOfParts>
  <Company>CtrlSoft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npto</cp:lastModifiedBy>
  <cp:lastPrinted>2017-05-30T06:53:30Z</cp:lastPrinted>
  <dcterms:created xsi:type="dcterms:W3CDTF">2012-05-18T13:34:38Z</dcterms:created>
  <dcterms:modified xsi:type="dcterms:W3CDTF">2017-05-30T06:54:33Z</dcterms:modified>
</cp:coreProperties>
</file>